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25\Cuadros de Ejecución\"/>
    </mc:Choice>
  </mc:AlternateContent>
  <bookViews>
    <workbookView xWindow="0" yWindow="0" windowWidth="23040" windowHeight="8775"/>
  </bookViews>
  <sheets>
    <sheet name="EJECUCION x OBJETO" sheetId="4" r:id="rId1"/>
  </sheets>
  <calcPr calcId="162913"/>
</workbook>
</file>

<file path=xl/calcChain.xml><?xml version="1.0" encoding="utf-8"?>
<calcChain xmlns="http://schemas.openxmlformats.org/spreadsheetml/2006/main">
  <c r="J58" i="4" l="1"/>
  <c r="H58" i="4"/>
  <c r="I201" i="4"/>
  <c r="G201" i="4"/>
  <c r="F201" i="4"/>
  <c r="E201" i="4"/>
  <c r="D201" i="4"/>
  <c r="C201" i="4"/>
  <c r="J214" i="4"/>
  <c r="H214" i="4"/>
  <c r="I166" i="4"/>
  <c r="G166" i="4"/>
  <c r="F166" i="4"/>
  <c r="E166" i="4"/>
  <c r="D166" i="4"/>
  <c r="C166" i="4"/>
  <c r="J199" i="4"/>
  <c r="H199" i="4"/>
  <c r="J198" i="4"/>
  <c r="H198" i="4"/>
  <c r="J197" i="4"/>
  <c r="H197" i="4"/>
  <c r="J196" i="4"/>
  <c r="H196" i="4"/>
  <c r="J188" i="4"/>
  <c r="H188" i="4"/>
  <c r="J182" i="4"/>
  <c r="H182" i="4"/>
  <c r="J179" i="4"/>
  <c r="H179" i="4"/>
  <c r="J174" i="4"/>
  <c r="H174" i="4"/>
  <c r="J172" i="4"/>
  <c r="H172" i="4"/>
  <c r="J170" i="4"/>
  <c r="H170" i="4"/>
  <c r="I39" i="4"/>
  <c r="G39" i="4"/>
  <c r="F39" i="4"/>
  <c r="E39" i="4"/>
  <c r="D39" i="4"/>
  <c r="C39" i="4"/>
  <c r="J73" i="4"/>
  <c r="H73" i="4"/>
  <c r="J72" i="4"/>
  <c r="H72" i="4"/>
  <c r="J36" i="4"/>
  <c r="H36" i="4"/>
  <c r="J35" i="4"/>
  <c r="H35" i="4"/>
  <c r="J222" i="4"/>
  <c r="H222" i="4"/>
  <c r="H220" i="4" s="1"/>
  <c r="J220" i="4"/>
  <c r="I220" i="4"/>
  <c r="G220" i="4"/>
  <c r="F220" i="4"/>
  <c r="E220" i="4"/>
  <c r="D220" i="4"/>
  <c r="C220" i="4"/>
  <c r="J218" i="4"/>
  <c r="J216" i="4" s="1"/>
  <c r="H218" i="4"/>
  <c r="H216" i="4" s="1"/>
  <c r="I216" i="4"/>
  <c r="G216" i="4"/>
  <c r="F216" i="4"/>
  <c r="E216" i="4"/>
  <c r="D216" i="4"/>
  <c r="C216" i="4"/>
  <c r="J213" i="4"/>
  <c r="H213" i="4"/>
  <c r="J212" i="4"/>
  <c r="H212" i="4"/>
  <c r="J211" i="4"/>
  <c r="H211" i="4"/>
  <c r="J210" i="4"/>
  <c r="H210" i="4"/>
  <c r="J209" i="4"/>
  <c r="H209" i="4"/>
  <c r="J208" i="4"/>
  <c r="H208" i="4"/>
  <c r="J207" i="4"/>
  <c r="H207" i="4"/>
  <c r="J206" i="4"/>
  <c r="H206" i="4"/>
  <c r="J205" i="4"/>
  <c r="H205" i="4"/>
  <c r="J204" i="4"/>
  <c r="H204" i="4"/>
  <c r="J203" i="4"/>
  <c r="J201" i="4" s="1"/>
  <c r="H203" i="4"/>
  <c r="H201" i="4" s="1"/>
  <c r="J195" i="4"/>
  <c r="H195" i="4"/>
  <c r="J194" i="4"/>
  <c r="H194" i="4"/>
  <c r="J193" i="4"/>
  <c r="H193" i="4"/>
  <c r="J192" i="4"/>
  <c r="H192" i="4"/>
  <c r="J191" i="4"/>
  <c r="H191" i="4"/>
  <c r="J190" i="4"/>
  <c r="H190" i="4"/>
  <c r="J189" i="4"/>
  <c r="H189" i="4"/>
  <c r="J187" i="4"/>
  <c r="H187" i="4"/>
  <c r="J186" i="4"/>
  <c r="H186" i="4"/>
  <c r="J185" i="4"/>
  <c r="H185" i="4"/>
  <c r="J184" i="4"/>
  <c r="H184" i="4"/>
  <c r="J183" i="4"/>
  <c r="H183" i="4"/>
  <c r="J181" i="4"/>
  <c r="H181" i="4"/>
  <c r="J180" i="4"/>
  <c r="H180" i="4"/>
  <c r="J178" i="4"/>
  <c r="H178" i="4"/>
  <c r="J177" i="4"/>
  <c r="H177" i="4"/>
  <c r="J176" i="4"/>
  <c r="H176" i="4"/>
  <c r="J175" i="4"/>
  <c r="H175" i="4"/>
  <c r="J173" i="4"/>
  <c r="H173" i="4"/>
  <c r="J171" i="4"/>
  <c r="H171" i="4"/>
  <c r="J169" i="4"/>
  <c r="H169" i="4"/>
  <c r="J168" i="4"/>
  <c r="H168" i="4"/>
  <c r="I143" i="4"/>
  <c r="J164" i="4"/>
  <c r="H164" i="4"/>
  <c r="J163" i="4"/>
  <c r="H163" i="4"/>
  <c r="J162" i="4"/>
  <c r="H162" i="4"/>
  <c r="J161" i="4"/>
  <c r="H161" i="4"/>
  <c r="J160" i="4"/>
  <c r="H160" i="4"/>
  <c r="J159" i="4"/>
  <c r="H159" i="4"/>
  <c r="J158" i="4"/>
  <c r="H158" i="4"/>
  <c r="J157" i="4"/>
  <c r="H157" i="4"/>
  <c r="J156" i="4"/>
  <c r="H156" i="4"/>
  <c r="I154" i="4"/>
  <c r="G154" i="4"/>
  <c r="F154" i="4"/>
  <c r="E154" i="4"/>
  <c r="D154" i="4"/>
  <c r="C154" i="4"/>
  <c r="J152" i="4"/>
  <c r="H152" i="4"/>
  <c r="J151" i="4"/>
  <c r="H151" i="4"/>
  <c r="J150" i="4"/>
  <c r="H150" i="4"/>
  <c r="J149" i="4"/>
  <c r="H149" i="4"/>
  <c r="J148" i="4"/>
  <c r="H148" i="4"/>
  <c r="J147" i="4"/>
  <c r="H147" i="4"/>
  <c r="I145" i="4"/>
  <c r="G145" i="4"/>
  <c r="F145" i="4"/>
  <c r="E145" i="4"/>
  <c r="D145" i="4"/>
  <c r="C145" i="4"/>
  <c r="C143" i="4" s="1"/>
  <c r="J140" i="4"/>
  <c r="H140" i="4"/>
  <c r="J139" i="4"/>
  <c r="H139" i="4"/>
  <c r="J138" i="4"/>
  <c r="H138" i="4"/>
  <c r="J137" i="4"/>
  <c r="H137" i="4"/>
  <c r="J136" i="4"/>
  <c r="H136" i="4"/>
  <c r="J135" i="4"/>
  <c r="H135" i="4"/>
  <c r="I133" i="4"/>
  <c r="G133" i="4"/>
  <c r="F133" i="4"/>
  <c r="E133" i="4"/>
  <c r="D133" i="4"/>
  <c r="C133" i="4"/>
  <c r="J131" i="4"/>
  <c r="J129" i="4" s="1"/>
  <c r="H131" i="4"/>
  <c r="H129" i="4" s="1"/>
  <c r="I129" i="4"/>
  <c r="G129" i="4"/>
  <c r="F129" i="4"/>
  <c r="E129" i="4"/>
  <c r="D129" i="4"/>
  <c r="C129" i="4"/>
  <c r="J127" i="4"/>
  <c r="J125" i="4" s="1"/>
  <c r="H127" i="4"/>
  <c r="H125" i="4" s="1"/>
  <c r="I125" i="4"/>
  <c r="G125" i="4"/>
  <c r="F125" i="4"/>
  <c r="E125" i="4"/>
  <c r="D125" i="4"/>
  <c r="C125" i="4"/>
  <c r="J123" i="4"/>
  <c r="H123" i="4"/>
  <c r="J122" i="4"/>
  <c r="H122" i="4"/>
  <c r="J121" i="4"/>
  <c r="H121" i="4"/>
  <c r="J120" i="4"/>
  <c r="H120" i="4"/>
  <c r="J119" i="4"/>
  <c r="H119" i="4"/>
  <c r="J118" i="4"/>
  <c r="H118" i="4"/>
  <c r="J117" i="4"/>
  <c r="H117" i="4"/>
  <c r="J116" i="4"/>
  <c r="H116" i="4"/>
  <c r="J115" i="4"/>
  <c r="H115" i="4"/>
  <c r="J114" i="4"/>
  <c r="H114" i="4"/>
  <c r="J113" i="4"/>
  <c r="H113" i="4"/>
  <c r="J112" i="4"/>
  <c r="H112" i="4"/>
  <c r="J111" i="4"/>
  <c r="H111" i="4"/>
  <c r="J110" i="4"/>
  <c r="H110" i="4"/>
  <c r="J109" i="4"/>
  <c r="H109" i="4"/>
  <c r="J108" i="4"/>
  <c r="H108" i="4"/>
  <c r="J107" i="4"/>
  <c r="H107" i="4"/>
  <c r="J106" i="4"/>
  <c r="H106" i="4"/>
  <c r="J105" i="4"/>
  <c r="H105" i="4"/>
  <c r="J104" i="4"/>
  <c r="H104" i="4"/>
  <c r="J103" i="4"/>
  <c r="H103" i="4"/>
  <c r="J102" i="4"/>
  <c r="H102" i="4"/>
  <c r="J101" i="4"/>
  <c r="H101" i="4"/>
  <c r="J100" i="4"/>
  <c r="H100" i="4"/>
  <c r="J99" i="4"/>
  <c r="H99" i="4"/>
  <c r="J98" i="4"/>
  <c r="H98" i="4"/>
  <c r="J97" i="4"/>
  <c r="H97" i="4"/>
  <c r="J96" i="4"/>
  <c r="H96" i="4"/>
  <c r="J95" i="4"/>
  <c r="H95" i="4"/>
  <c r="J94" i="4"/>
  <c r="H94" i="4"/>
  <c r="J93" i="4"/>
  <c r="H93" i="4"/>
  <c r="J92" i="4"/>
  <c r="H92" i="4"/>
  <c r="J91" i="4"/>
  <c r="H91" i="4"/>
  <c r="J90" i="4"/>
  <c r="H90" i="4"/>
  <c r="J89" i="4"/>
  <c r="H89" i="4"/>
  <c r="J88" i="4"/>
  <c r="H88" i="4"/>
  <c r="J87" i="4"/>
  <c r="H87" i="4"/>
  <c r="J86" i="4"/>
  <c r="H86" i="4"/>
  <c r="J85" i="4"/>
  <c r="H85" i="4"/>
  <c r="J84" i="4"/>
  <c r="H84" i="4"/>
  <c r="J83" i="4"/>
  <c r="H83" i="4"/>
  <c r="J82" i="4"/>
  <c r="H82" i="4"/>
  <c r="J81" i="4"/>
  <c r="H81" i="4"/>
  <c r="J80" i="4"/>
  <c r="H80" i="4"/>
  <c r="J79" i="4"/>
  <c r="H79" i="4"/>
  <c r="J78" i="4"/>
  <c r="H78" i="4"/>
  <c r="J77" i="4"/>
  <c r="H77" i="4"/>
  <c r="I75" i="4"/>
  <c r="G75" i="4"/>
  <c r="F75" i="4"/>
  <c r="E75" i="4"/>
  <c r="D75" i="4"/>
  <c r="C75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7" i="4"/>
  <c r="H57" i="4"/>
  <c r="J56" i="4"/>
  <c r="H56" i="4"/>
  <c r="J55" i="4"/>
  <c r="H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J45" i="4"/>
  <c r="H45" i="4"/>
  <c r="J44" i="4"/>
  <c r="H44" i="4"/>
  <c r="J43" i="4"/>
  <c r="H43" i="4"/>
  <c r="J42" i="4"/>
  <c r="H42" i="4"/>
  <c r="J41" i="4"/>
  <c r="H41" i="4"/>
  <c r="J37" i="4"/>
  <c r="H37" i="4"/>
  <c r="J34" i="4"/>
  <c r="H34" i="4"/>
  <c r="J33" i="4"/>
  <c r="H33" i="4"/>
  <c r="J32" i="4"/>
  <c r="H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I15" i="4"/>
  <c r="G15" i="4"/>
  <c r="F15" i="4"/>
  <c r="E15" i="4"/>
  <c r="D15" i="4"/>
  <c r="C15" i="4"/>
  <c r="H166" i="4" l="1"/>
  <c r="J166" i="4"/>
  <c r="C13" i="4"/>
  <c r="H154" i="4"/>
  <c r="H39" i="4"/>
  <c r="J39" i="4"/>
  <c r="H145" i="4"/>
  <c r="C11" i="4"/>
  <c r="G143" i="4"/>
  <c r="F143" i="4"/>
  <c r="J75" i="4"/>
  <c r="E143" i="4"/>
  <c r="D143" i="4"/>
  <c r="J154" i="4"/>
  <c r="J145" i="4"/>
  <c r="H133" i="4"/>
  <c r="J133" i="4"/>
  <c r="G13" i="4"/>
  <c r="H75" i="4"/>
  <c r="D13" i="4"/>
  <c r="H15" i="4"/>
  <c r="E13" i="4"/>
  <c r="I13" i="4"/>
  <c r="I11" i="4" s="1"/>
  <c r="F13" i="4"/>
  <c r="J15" i="4"/>
  <c r="H143" i="4" l="1"/>
  <c r="G11" i="4"/>
  <c r="J143" i="4"/>
  <c r="D11" i="4"/>
  <c r="F11" i="4"/>
  <c r="E11" i="4"/>
  <c r="J13" i="4"/>
  <c r="H13" i="4"/>
  <c r="H11" i="4" l="1"/>
  <c r="J11" i="4"/>
</calcChain>
</file>

<file path=xl/sharedStrings.xml><?xml version="1.0" encoding="utf-8"?>
<sst xmlns="http://schemas.openxmlformats.org/spreadsheetml/2006/main" count="326" uniqueCount="256">
  <si>
    <t>INVERSIÓN</t>
  </si>
  <si>
    <t>FUNCIONAMIENTO</t>
  </si>
  <si>
    <t>TOTAL</t>
  </si>
  <si>
    <t xml:space="preserve"> </t>
  </si>
  <si>
    <t>INSTITUTO PANAMEÑO DE HABILITACION ESPECIAL</t>
  </si>
  <si>
    <t>Bloqueo</t>
  </si>
  <si>
    <t>ESTADO DE EJECUCION DEL PRESUPUESTO DE GASTOS</t>
  </si>
  <si>
    <t>SEGÚN CUENTAS/OBJETO DE GASTOS</t>
  </si>
  <si>
    <t>Área</t>
  </si>
  <si>
    <t>Presupuesto Ley</t>
  </si>
  <si>
    <t>Presupuesto Modificado</t>
  </si>
  <si>
    <t>Presupuesto Autorizado</t>
  </si>
  <si>
    <t>Compromiso</t>
  </si>
  <si>
    <t>Saldo</t>
  </si>
  <si>
    <t>Saldo/contratos</t>
  </si>
  <si>
    <t>a la Fecha</t>
  </si>
  <si>
    <t>por ejecutar</t>
  </si>
  <si>
    <t>Anual</t>
  </si>
  <si>
    <t>SERVICIOS PERSONALES</t>
  </si>
  <si>
    <t>001</t>
  </si>
  <si>
    <t>PERSONAL FIJO (SUELDOS)</t>
  </si>
  <si>
    <t>002</t>
  </si>
  <si>
    <t>PERSONAL TRANSITORIO (SUELDOS)</t>
  </si>
  <si>
    <t>011</t>
  </si>
  <si>
    <t>SOBRESUELDOS POR ANTIGUEDAD</t>
  </si>
  <si>
    <t>012</t>
  </si>
  <si>
    <t>SOBRESUELDOS POR ZONAS</t>
  </si>
  <si>
    <t>013</t>
  </si>
  <si>
    <t>SOBRESUELDOS POR JEFATURA</t>
  </si>
  <si>
    <t>019</t>
  </si>
  <si>
    <t>OTROS SOBRESUELDOS</t>
  </si>
  <si>
    <t>020</t>
  </si>
  <si>
    <t>DIETAS</t>
  </si>
  <si>
    <t>030</t>
  </si>
  <si>
    <t>GASTOS DE REPRESENTACION FIJOS</t>
  </si>
  <si>
    <t>040</t>
  </si>
  <si>
    <t>SOBRETIEMPOS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</si>
  <si>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</si>
  <si>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</si>
  <si>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</si>
  <si>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</si>
  <si>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</si>
  <si>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</si>
  <si>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</si>
  <si>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</si>
  <si>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</si>
  <si>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</si>
  <si>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075</t>
  </si>
  <si>
    <t>CUOTA PATRONAL FONDO JUBILACION ANTICIPADA</t>
  </si>
  <si>
    <t>089</t>
  </si>
  <si>
    <t>OTROS SERVICIOS PERSONALES</t>
  </si>
  <si>
    <t>091</t>
  </si>
  <si>
    <t>SUELDOS</t>
  </si>
  <si>
    <t>095</t>
  </si>
  <si>
    <t>099</t>
  </si>
  <si>
    <t>CONTRIBUCIONES A LA SEGURIDAD SOCIAL</t>
  </si>
  <si>
    <t>SERVICIOS NO PERSONALES</t>
  </si>
  <si>
    <t>101</t>
  </si>
  <si>
    <t>DE EDIFICIOS Y LOCALES</t>
  </si>
  <si>
    <t>DE EQUIPO ELECTRONICO</t>
  </si>
  <si>
    <t>103</t>
  </si>
  <si>
    <t>DE EQUIPO DE OFICINA</t>
  </si>
  <si>
    <t>105</t>
  </si>
  <si>
    <t>DE EQUIPO DE TRANSPORTE</t>
  </si>
  <si>
    <t>111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</si>
  <si>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</si>
  <si>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</si>
  <si>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</si>
  <si>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</si>
  <si>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</si>
  <si>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</si>
  <si>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</si>
  <si>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</si>
  <si>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</si>
  <si>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SERVICIOS DE TELEFONIA CELULAR</t>
  </si>
  <si>
    <t>120</t>
  </si>
  <si>
    <t>IMPRESION, ENCUADERNACION Y OTROS</t>
  </si>
  <si>
    <t>131</t>
  </si>
  <si>
    <t>ANUNCIOS Y AVISOS</t>
  </si>
  <si>
    <t>132</t>
  </si>
  <si>
    <t>PROMOCION PUBLICIDAD</t>
  </si>
  <si>
    <t>141</t>
  </si>
  <si>
    <t>VIATICOS DENTRO DEL PAIS</t>
  </si>
  <si>
    <t>142</t>
  </si>
  <si>
    <t>VIATICOS EN EL EXTERIOR</t>
  </si>
  <si>
    <t>143</t>
  </si>
  <si>
    <t>VIATICOS A OTRAS PERSONAS</t>
  </si>
  <si>
    <t>151</t>
  </si>
  <si>
    <t>TRANSPORTE DENTRO DEL PAIS</t>
  </si>
  <si>
    <t>TRANSPORTE  PARA EL EXTERIOR</t>
  </si>
  <si>
    <t>153</t>
  </si>
  <si>
    <t>TRANSPORTE DE OTRAS PERSONAS</t>
  </si>
  <si>
    <t>TRANSPORTE DE BIENES</t>
  </si>
  <si>
    <t>164</t>
  </si>
  <si>
    <t>GASTOS DE SEGUROS</t>
  </si>
  <si>
    <t>SERVICIOS COMERCIALES</t>
  </si>
  <si>
    <t>169</t>
  </si>
  <si>
    <t>OTROS SERVICIOS-COMERCIALES Y FINANCIEROS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</si>
  <si>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</si>
  <si>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</si>
  <si>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</si>
  <si>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</si>
  <si>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</si>
  <si>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</si>
  <si>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</si>
  <si>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</si>
  <si>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</si>
  <si>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</si>
  <si>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SERVICIOS BASICOS</t>
  </si>
  <si>
    <t>VIATICOS</t>
  </si>
  <si>
    <t>TRANSPORTE DE PERSONAS</t>
  </si>
  <si>
    <t xml:space="preserve">MATERIALES Y SUMINISTROS   </t>
  </si>
  <si>
    <t>201</t>
  </si>
  <si>
    <t>ALIMENTOS PARA CONSUMO HUMANO</t>
  </si>
  <si>
    <t>202</t>
  </si>
  <si>
    <t>ALIMENTOS PARA ANIMALES</t>
  </si>
  <si>
    <t>203</t>
  </si>
  <si>
    <t>BEBIDAS</t>
  </si>
  <si>
    <t>211</t>
  </si>
  <si>
    <t>ACABADO TEXTIL</t>
  </si>
  <si>
    <t>212</t>
  </si>
  <si>
    <t>CALZADO</t>
  </si>
  <si>
    <t>213</t>
  </si>
  <si>
    <t>HILADOS Y TELAS</t>
  </si>
  <si>
    <t>214</t>
  </si>
  <si>
    <t>PRENDAS DE VESTIR</t>
  </si>
  <si>
    <t>219</t>
  </si>
  <si>
    <t>OTROS TEXTILES Y VESTUARIOS</t>
  </si>
  <si>
    <t>221</t>
  </si>
  <si>
    <t>DIESEL</t>
  </si>
  <si>
    <t>222</t>
  </si>
  <si>
    <t>GAS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</si>
  <si>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</si>
  <si>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</si>
  <si>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</si>
  <si>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</si>
  <si>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</si>
  <si>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</si>
  <si>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</si>
  <si>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</si>
  <si>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</si>
  <si>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</si>
  <si>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241</t>
  </si>
  <si>
    <t>ABONOS Y FERTILIZANTES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</si>
  <si>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</si>
  <si>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</si>
  <si>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</si>
  <si>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</si>
  <si>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</si>
  <si>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</si>
  <si>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</si>
  <si>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</si>
  <si>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252</t>
  </si>
  <si>
    <t>CEMENTO</t>
  </si>
  <si>
    <t>253</t>
  </si>
  <si>
    <t>MADERA</t>
  </si>
  <si>
    <t>254</t>
  </si>
  <si>
    <t>MATERIAL DE PLOMERIA</t>
  </si>
  <si>
    <t>255</t>
  </si>
  <si>
    <t>MATERIAL ELECTRICO</t>
  </si>
  <si>
    <t>256</t>
  </si>
  <si>
    <t>MATERIAL METALICO</t>
  </si>
  <si>
    <t>257</t>
  </si>
  <si>
    <t>PIEDRA Y ARENA</t>
  </si>
  <si>
    <t>259</t>
  </si>
  <si>
    <t>OTROS MATERIALES DE CONSTRUCCION</t>
  </si>
  <si>
    <t>262</t>
  </si>
  <si>
    <t>HERRAMIENTAS E INSTRUMENTOS</t>
  </si>
  <si>
    <t>MATERIAL Y ARTICULOS DE SEGURIDAD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</si>
  <si>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</si>
  <si>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</si>
  <si>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</si>
  <si>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</si>
  <si>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</si>
  <si>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</si>
  <si>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272</t>
  </si>
  <si>
    <t>UTILES DEPORTIVOS Y RECREATIVOS</t>
  </si>
  <si>
    <t>273</t>
  </si>
  <si>
    <t>UTILES DE ASEO Y LIMPIEZA</t>
  </si>
  <si>
    <t>274</t>
  </si>
  <si>
    <t>UTILES MEDICOS Y DE LABORATORIOS</t>
  </si>
  <si>
    <t>275</t>
  </si>
  <si>
    <t>UTILES Y MATERIALES DE OFICINA</t>
  </si>
  <si>
    <t>INSTRUMENTAL MEDICO Y QUIRURGICO</t>
  </si>
  <si>
    <t>278</t>
  </si>
  <si>
    <t>ARTICULOS DE PROTESIS Y REHABILITACION</t>
  </si>
  <si>
    <t>279</t>
  </si>
  <si>
    <t>OTROS UTILES Y MATERIALES</t>
  </si>
  <si>
    <t>280</t>
  </si>
  <si>
    <t>REPUESTOS</t>
  </si>
  <si>
    <t>ALIMENTOS Y BEBIDAS</t>
  </si>
  <si>
    <t>COMBUSTIBLES Y LUBRICANTES</t>
  </si>
  <si>
    <t>PRODUCTOS QUIMICOS Y CONEXOS</t>
  </si>
  <si>
    <t>MATERIALES PARA CONSTRUCCION</t>
  </si>
  <si>
    <t>PRODUCTOS VARIOS</t>
  </si>
  <si>
    <t>UTILES Y MATERIALES DIVERSOS</t>
  </si>
  <si>
    <t>MAQUINARIA Y EQUIPO</t>
  </si>
  <si>
    <t>EQUIPO DE INFORMATICA</t>
  </si>
  <si>
    <t>INVERSION FINANCIERA</t>
  </si>
  <si>
    <t>433</t>
  </si>
  <si>
    <t>COMPRA DE EXISTENCIAS INDUSTRIALES</t>
  </si>
  <si>
    <t>TRANSFERENCIAS CORRIENTES</t>
  </si>
  <si>
    <t>609</t>
  </si>
  <si>
    <t>OTRAS PENSIONES Y JUBILACIONES</t>
  </si>
  <si>
    <t>DONATIVOS A PERSONAS</t>
  </si>
  <si>
    <t>BONIFICACIONES POR ANTIGÜEDAD</t>
  </si>
  <si>
    <t>619</t>
  </si>
  <si>
    <t>OTRAS TRANSFERENCIAS</t>
  </si>
  <si>
    <t>BECAS ESCOLARES</t>
  </si>
  <si>
    <t>631</t>
  </si>
  <si>
    <t>SUBSIDIOS BENEFICOS</t>
  </si>
  <si>
    <t>004</t>
  </si>
  <si>
    <t>PERSONAL TRANSITORIO PARA INVERSIONES</t>
  </si>
  <si>
    <t>152</t>
  </si>
  <si>
    <t>TRANSPORTE DE O PARA EL EXTERIOR</t>
  </si>
  <si>
    <t>171</t>
  </si>
  <si>
    <t>CONSULTORIAS</t>
  </si>
  <si>
    <t>PINTURAS COLORANTES Y TINTES</t>
  </si>
  <si>
    <t>PRODUCTOS MEDICINALES Y FAR.</t>
  </si>
  <si>
    <t>ELECTRICIDAD</t>
  </si>
  <si>
    <t xml:space="preserve">OTROS MATERIALES </t>
  </si>
  <si>
    <t>UTILES Y MATERIALES MEDICOS</t>
  </si>
  <si>
    <t>ARTICULOS DE PROTESIS</t>
  </si>
  <si>
    <t>301</t>
  </si>
  <si>
    <t>EQUIPO DE COMUNICACIONES</t>
  </si>
  <si>
    <t>302</t>
  </si>
  <si>
    <t>MAQUINARIA Y EQUIPO AGROPECUARIO</t>
  </si>
  <si>
    <t>303</t>
  </si>
  <si>
    <t>MAQUINARIA Y EQUIPO INDUSTRIAL</t>
  </si>
  <si>
    <t>314</t>
  </si>
  <si>
    <t>TERRESTRE</t>
  </si>
  <si>
    <t>320</t>
  </si>
  <si>
    <t>EQUIPO EDUCACIONAL Y RECREATIVO</t>
  </si>
  <si>
    <t>331</t>
  </si>
  <si>
    <t>EQUIPO MEDICO Y ODONTOLOGICO</t>
  </si>
  <si>
    <t>340</t>
  </si>
  <si>
    <t>EQUIPO DE OFICINA</t>
  </si>
  <si>
    <t>350</t>
  </si>
  <si>
    <t>MOBILIARIO DE OFICINA</t>
  </si>
  <si>
    <t>360</t>
  </si>
  <si>
    <t>SEMOVIENTES</t>
  </si>
  <si>
    <t>370</t>
  </si>
  <si>
    <t>MAQUINARIA Y EQUIPOS VARIOS</t>
  </si>
  <si>
    <t>380</t>
  </si>
  <si>
    <t>EQUIPO DE COMPUTACIÓN</t>
  </si>
  <si>
    <t>CONSTRUCCIONES POR CONTRATO</t>
  </si>
  <si>
    <t>EDIFICIOS PARA EDUCACION</t>
  </si>
  <si>
    <t>624</t>
  </si>
  <si>
    <t>ADIESTRAMIENTO Y ESTUDIO</t>
  </si>
  <si>
    <t>FEBRERO 2025</t>
  </si>
  <si>
    <t>096</t>
  </si>
  <si>
    <t>098</t>
  </si>
  <si>
    <t>GRATIFICACION, INCENTIVOS</t>
  </si>
  <si>
    <t>MATERIAL DE FONTANERIA</t>
  </si>
  <si>
    <t>MATERIAL Y ARTICULOS DE SEG.</t>
  </si>
  <si>
    <t>TEXTILES Y VESTUARIOS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</si>
</sst>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Century Gothic"/>
      <family val="2"/>
    </font>
    <font>
      <b/>
      <sz val="10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Century Gothic"/>
      <family val="2"/>
    </font>
    <font>
      <sz val="10"/>
      <color indexed="8"/>
      <name val="Arial"/>
      <family val="2"/>
    </font>
    <font>
      <b/>
      <sz val="9"/>
      <color indexed="8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2" fillId="0" borderId="0" xfId="0" applyFont="1"/>
    <xf numFmtId="4" fontId="5" fillId="0" borderId="0" xfId="0" applyNumberFormat="1" applyFont="1" applyAlignment="1">
      <alignment horizontal="left"/>
    </xf>
    <xf numFmtId="4" fontId="6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8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1" fontId="9" fillId="3" borderId="2" xfId="0" applyNumberFormat="1" applyFont="1" applyFill="1" applyBorder="1" applyAlignment="1">
      <alignment horizontal="left"/>
    </xf>
    <xf numFmtId="4" fontId="8" fillId="3" borderId="3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left"/>
    </xf>
    <xf numFmtId="4" fontId="8" fillId="3" borderId="5" xfId="0" applyNumberFormat="1" applyFont="1" applyFill="1" applyBorder="1" applyAlignment="1">
      <alignment horizontal="center"/>
    </xf>
    <xf numFmtId="1" fontId="9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Fill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2" borderId="0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/>
    </xf>
    <xf numFmtId="0" fontId="9" fillId="0" borderId="0" xfId="0" applyFont="1"/>
    <xf numFmtId="4" fontId="4" fillId="0" borderId="0" xfId="0" applyNumberFormat="1" applyFont="1"/>
    <xf numFmtId="4" fontId="9" fillId="0" borderId="0" xfId="0" applyNumberFormat="1" applyFont="1"/>
    <xf numFmtId="49" fontId="9" fillId="0" borderId="0" xfId="0" applyNumberFormat="1" applyFont="1" applyAlignment="1">
      <alignment horizontal="left"/>
    </xf>
    <xf numFmtId="1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4" fontId="9" fillId="0" borderId="0" xfId="0" applyNumberFormat="1" applyFont="1" applyFill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4" fontId="8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4" fontId="8" fillId="0" borderId="0" xfId="0" applyNumberFormat="1" applyFont="1" applyFill="1" applyProtection="1">
      <protection locked="0"/>
    </xf>
    <xf numFmtId="1" fontId="4" fillId="0" borderId="0" xfId="0" applyNumberFormat="1" applyFont="1" applyAlignment="1">
      <alignment horizontal="left"/>
    </xf>
    <xf numFmtId="0" fontId="4" fillId="0" borderId="0" xfId="0" applyFont="1"/>
    <xf numFmtId="4" fontId="4" fillId="0" borderId="0" xfId="0" applyNumberFormat="1" applyFont="1" applyAlignment="1">
      <alignment vertical="center"/>
    </xf>
    <xf numFmtId="4" fontId="9" fillId="0" borderId="0" xfId="0" applyNumberFormat="1" applyFont="1" applyFill="1"/>
    <xf numFmtId="1" fontId="9" fillId="0" borderId="6" xfId="0" applyNumberFormat="1" applyFont="1" applyBorder="1" applyAlignment="1" applyProtection="1">
      <alignment horizontal="left"/>
      <protection locked="0"/>
    </xf>
    <xf numFmtId="0" fontId="9" fillId="0" borderId="6" xfId="0" applyFont="1" applyBorder="1" applyProtection="1">
      <protection locked="0"/>
    </xf>
    <xf numFmtId="4" fontId="9" fillId="0" borderId="6" xfId="0" applyNumberFormat="1" applyFont="1" applyBorder="1" applyProtection="1">
      <protection locked="0"/>
    </xf>
    <xf numFmtId="4" fontId="9" fillId="0" borderId="6" xfId="0" applyNumberFormat="1" applyFont="1" applyFill="1" applyBorder="1"/>
    <xf numFmtId="4" fontId="9" fillId="0" borderId="6" xfId="0" applyNumberFormat="1" applyFont="1" applyBorder="1"/>
    <xf numFmtId="0" fontId="10" fillId="0" borderId="0" xfId="0" applyFont="1" applyAlignment="1">
      <alignment vertical="center"/>
    </xf>
    <xf numFmtId="0" fontId="11" fillId="0" borderId="0" xfId="0" applyFont="1"/>
    <xf numFmtId="9" fontId="11" fillId="0" borderId="0" xfId="0" applyNumberFormat="1" applyFont="1"/>
    <xf numFmtId="0" fontId="2" fillId="0" borderId="1" xfId="0" applyFont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8"/>
  <sheetViews>
    <sheetView tabSelected="1" workbookViewId="0">
      <selection activeCell="N14" sqref="N14"/>
    </sheetView>
  </sheetViews>
  <sheetFormatPr baseColWidth="10" defaultRowHeight="12.75" x14ac:dyDescent="0.2"/>
  <cols>
    <col min="1" max="1" width="4.28515625" style="9" customWidth="1"/>
    <col min="2" max="2" width="34.140625" style="29" customWidth="1"/>
    <col min="3" max="4" width="14.42578125" style="31" customWidth="1"/>
    <col min="5" max="5" width="14.28515625" style="31" customWidth="1"/>
    <col min="6" max="6" width="10.7109375" style="31" customWidth="1"/>
    <col min="7" max="7" width="14.42578125" style="31" customWidth="1"/>
    <col min="8" max="8" width="13.28515625" style="44" customWidth="1"/>
    <col min="9" max="9" width="14.85546875" style="31" customWidth="1"/>
    <col min="10" max="10" width="14.140625" style="44" customWidth="1"/>
  </cols>
  <sheetData>
    <row r="2" spans="1:10" x14ac:dyDescent="0.2">
      <c r="A2" s="55" t="s">
        <v>4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x14ac:dyDescent="0.2">
      <c r="A3" s="55" t="s">
        <v>6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x14ac:dyDescent="0.2">
      <c r="A4" s="55" t="s">
        <v>7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2">
      <c r="A5" s="56" t="s">
        <v>249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x14ac:dyDescent="0.2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x14ac:dyDescent="0.2">
      <c r="B7" s="10"/>
      <c r="C7" s="11"/>
      <c r="D7" s="11"/>
      <c r="E7" s="11"/>
      <c r="F7" s="11" t="s">
        <v>3</v>
      </c>
      <c r="G7" s="11"/>
      <c r="H7" s="12"/>
      <c r="I7" s="11"/>
      <c r="J7" s="12"/>
    </row>
    <row r="8" spans="1:10" ht="12.75" customHeight="1" x14ac:dyDescent="0.2">
      <c r="A8" s="13"/>
      <c r="B8" s="57" t="s">
        <v>8</v>
      </c>
      <c r="C8" s="59" t="s">
        <v>9</v>
      </c>
      <c r="D8" s="59" t="s">
        <v>10</v>
      </c>
      <c r="E8" s="59" t="s">
        <v>11</v>
      </c>
      <c r="F8" s="59" t="s">
        <v>5</v>
      </c>
      <c r="G8" s="59" t="s">
        <v>12</v>
      </c>
      <c r="H8" s="14" t="s">
        <v>13</v>
      </c>
      <c r="I8" s="14" t="s">
        <v>14</v>
      </c>
      <c r="J8" s="14" t="s">
        <v>13</v>
      </c>
    </row>
    <row r="9" spans="1:10" x14ac:dyDescent="0.2">
      <c r="A9" s="15"/>
      <c r="B9" s="58"/>
      <c r="C9" s="60"/>
      <c r="D9" s="60"/>
      <c r="E9" s="60"/>
      <c r="F9" s="60"/>
      <c r="G9" s="60"/>
      <c r="H9" s="16" t="s">
        <v>15</v>
      </c>
      <c r="I9" s="16" t="s">
        <v>16</v>
      </c>
      <c r="J9" s="16" t="s">
        <v>17</v>
      </c>
    </row>
    <row r="10" spans="1:10" x14ac:dyDescent="0.2">
      <c r="A10" s="17"/>
      <c r="B10" s="18"/>
      <c r="C10" s="19"/>
      <c r="D10" s="19"/>
      <c r="E10" s="19"/>
      <c r="F10" s="19"/>
      <c r="G10" s="19"/>
      <c r="H10" s="20"/>
      <c r="I10" s="21"/>
      <c r="J10" s="20"/>
    </row>
    <row r="11" spans="1:10" x14ac:dyDescent="0.2">
      <c r="A11" s="17"/>
      <c r="B11" s="18" t="s">
        <v>2</v>
      </c>
      <c r="C11" s="22">
        <f t="shared" ref="C11:J11" si="0">SUM(C13+C143)</f>
        <v>79500000</v>
      </c>
      <c r="D11" s="22">
        <f t="shared" si="0"/>
        <v>79500000</v>
      </c>
      <c r="E11" s="22">
        <f t="shared" si="0"/>
        <v>14705471</v>
      </c>
      <c r="F11" s="22">
        <f t="shared" si="0"/>
        <v>5451.2</v>
      </c>
      <c r="G11" s="22">
        <f t="shared" si="0"/>
        <v>10661454.449999999</v>
      </c>
      <c r="H11" s="23">
        <f t="shared" si="0"/>
        <v>4038565.350000001</v>
      </c>
      <c r="I11" s="22">
        <f t="shared" si="0"/>
        <v>1054906.45</v>
      </c>
      <c r="J11" s="23">
        <f t="shared" si="0"/>
        <v>68833094.349999979</v>
      </c>
    </row>
    <row r="12" spans="1:10" x14ac:dyDescent="0.2">
      <c r="A12" s="17"/>
      <c r="B12" s="18"/>
      <c r="C12" s="19"/>
      <c r="D12" s="19"/>
      <c r="E12" s="19"/>
      <c r="F12" s="19"/>
      <c r="G12" s="19"/>
      <c r="H12" s="20"/>
      <c r="I12" s="21"/>
      <c r="J12" s="20"/>
    </row>
    <row r="13" spans="1:10" x14ac:dyDescent="0.2">
      <c r="A13" s="54" t="s">
        <v>1</v>
      </c>
      <c r="B13" s="54"/>
      <c r="C13" s="24">
        <f t="shared" ref="C13:J13" si="1">SUM(C15+C39+C75+C125+C129+C133)</f>
        <v>76002077</v>
      </c>
      <c r="D13" s="24">
        <f t="shared" si="1"/>
        <v>76002077</v>
      </c>
      <c r="E13" s="24">
        <f t="shared" si="1"/>
        <v>14138245</v>
      </c>
      <c r="F13" s="24">
        <f t="shared" si="1"/>
        <v>5069.5999999999995</v>
      </c>
      <c r="G13" s="24">
        <f t="shared" si="1"/>
        <v>10597973.149999999</v>
      </c>
      <c r="H13" s="24">
        <f t="shared" si="1"/>
        <v>3535202.2500000009</v>
      </c>
      <c r="I13" s="24">
        <f t="shared" si="1"/>
        <v>149611.04999999999</v>
      </c>
      <c r="J13" s="24">
        <f t="shared" si="1"/>
        <v>65399034.249999985</v>
      </c>
    </row>
    <row r="14" spans="1:10" x14ac:dyDescent="0.2">
      <c r="A14" s="17"/>
      <c r="B14" s="25"/>
      <c r="C14" s="26"/>
      <c r="D14" s="26"/>
      <c r="E14" s="26"/>
      <c r="F14" s="26"/>
      <c r="G14" s="26"/>
      <c r="H14" s="27"/>
      <c r="I14" s="26"/>
      <c r="J14" s="27"/>
    </row>
    <row r="15" spans="1:10" x14ac:dyDescent="0.2">
      <c r="A15" s="17"/>
      <c r="B15" s="28" t="s">
        <v>18</v>
      </c>
      <c r="C15" s="22">
        <f t="shared" ref="C15:J15" si="2">SUM(C17:C37)</f>
        <v>71823860</v>
      </c>
      <c r="D15" s="22">
        <f t="shared" si="2"/>
        <v>71845960</v>
      </c>
      <c r="E15" s="22">
        <f t="shared" si="2"/>
        <v>12810584</v>
      </c>
      <c r="F15" s="22">
        <f t="shared" si="2"/>
        <v>4631.03</v>
      </c>
      <c r="G15" s="22">
        <f t="shared" si="2"/>
        <v>9812127.5999999978</v>
      </c>
      <c r="H15" s="23">
        <f t="shared" si="2"/>
        <v>2993825.3700000006</v>
      </c>
      <c r="I15" s="22">
        <f t="shared" si="2"/>
        <v>0</v>
      </c>
      <c r="J15" s="23">
        <f t="shared" si="2"/>
        <v>62029201.36999999</v>
      </c>
    </row>
    <row r="17" spans="1:10" x14ac:dyDescent="0.2">
      <c r="A17" s="9" t="s">
        <v>19</v>
      </c>
      <c r="B17" s="29" t="s">
        <v>20</v>
      </c>
      <c r="C17" s="30">
        <v>53510228</v>
      </c>
      <c r="D17" s="30">
        <v>53510228</v>
      </c>
      <c r="E17" s="30">
        <v>8918348</v>
      </c>
      <c r="F17" s="30">
        <v>0</v>
      </c>
      <c r="G17" s="30">
        <v>7945036.3399999999</v>
      </c>
      <c r="H17" s="31">
        <f>SUM(E17-F17-G17)</f>
        <v>973311.66000000015</v>
      </c>
      <c r="I17" s="31">
        <v>0</v>
      </c>
      <c r="J17" s="31">
        <f>SUM(D17-F17-G17)</f>
        <v>45565191.659999996</v>
      </c>
    </row>
    <row r="18" spans="1:10" x14ac:dyDescent="0.2">
      <c r="A18" s="9" t="s">
        <v>21</v>
      </c>
      <c r="B18" s="29" t="s">
        <v>22</v>
      </c>
      <c r="C18" s="30">
        <v>748956</v>
      </c>
      <c r="D18" s="30">
        <v>748956</v>
      </c>
      <c r="E18" s="30">
        <v>124826</v>
      </c>
      <c r="F18" s="30">
        <v>0</v>
      </c>
      <c r="G18" s="30">
        <v>3291.66</v>
      </c>
      <c r="H18" s="31">
        <f t="shared" ref="H18:H37" si="3">SUM(E18-F18-G18)</f>
        <v>121534.34</v>
      </c>
      <c r="I18" s="31">
        <v>0</v>
      </c>
      <c r="J18" s="31">
        <f t="shared" ref="J18:J37" si="4">SUM(D18-F18-G18)</f>
        <v>745664.34</v>
      </c>
    </row>
    <row r="19" spans="1:10" x14ac:dyDescent="0.2">
      <c r="A19" s="9" t="s">
        <v>23</v>
      </c>
      <c r="B19" s="29" t="s">
        <v>24</v>
      </c>
      <c r="C19" s="30">
        <v>2892124</v>
      </c>
      <c r="D19" s="30">
        <v>2885161</v>
      </c>
      <c r="E19" s="30">
        <v>483301</v>
      </c>
      <c r="F19" s="30">
        <v>0</v>
      </c>
      <c r="G19" s="30">
        <v>439401.88</v>
      </c>
      <c r="H19" s="31">
        <f t="shared" si="3"/>
        <v>43899.119999999995</v>
      </c>
      <c r="I19" s="31">
        <v>0</v>
      </c>
      <c r="J19" s="31">
        <f t="shared" si="4"/>
        <v>2445759.12</v>
      </c>
    </row>
    <row r="20" spans="1:10" x14ac:dyDescent="0.2">
      <c r="A20" s="9" t="s">
        <v>25</v>
      </c>
      <c r="B20" s="29" t="s">
        <v>26</v>
      </c>
      <c r="C20" s="30">
        <v>96000</v>
      </c>
      <c r="D20" s="30">
        <v>96000</v>
      </c>
      <c r="E20" s="30">
        <v>16000</v>
      </c>
      <c r="F20" s="30">
        <v>0</v>
      </c>
      <c r="G20" s="30">
        <v>200</v>
      </c>
      <c r="H20" s="31">
        <f t="shared" si="3"/>
        <v>15800</v>
      </c>
      <c r="I20" s="31">
        <v>0</v>
      </c>
      <c r="J20" s="31">
        <f t="shared" si="4"/>
        <v>95800</v>
      </c>
    </row>
    <row r="21" spans="1:10" x14ac:dyDescent="0.2">
      <c r="A21" s="9" t="s">
        <v>27</v>
      </c>
      <c r="B21" s="29" t="s">
        <v>28</v>
      </c>
      <c r="C21" s="30">
        <v>12600</v>
      </c>
      <c r="D21" s="30">
        <v>12600</v>
      </c>
      <c r="E21" s="30">
        <v>2100</v>
      </c>
      <c r="F21" s="30">
        <v>0</v>
      </c>
      <c r="G21" s="30">
        <v>700</v>
      </c>
      <c r="H21" s="31">
        <f t="shared" si="3"/>
        <v>1400</v>
      </c>
      <c r="I21" s="31">
        <v>0</v>
      </c>
      <c r="J21" s="31">
        <f t="shared" si="4"/>
        <v>11900</v>
      </c>
    </row>
    <row r="22" spans="1:10" x14ac:dyDescent="0.2">
      <c r="A22" s="9" t="s">
        <v>29</v>
      </c>
      <c r="B22" s="29" t="s">
        <v>30</v>
      </c>
      <c r="C22" s="30">
        <v>406148</v>
      </c>
      <c r="D22" s="30">
        <v>413111</v>
      </c>
      <c r="E22" s="30">
        <v>84947</v>
      </c>
      <c r="F22" s="30">
        <v>0</v>
      </c>
      <c r="G22" s="30">
        <v>49706.36</v>
      </c>
      <c r="H22" s="31">
        <f t="shared" si="3"/>
        <v>35240.639999999999</v>
      </c>
      <c r="I22" s="31">
        <v>0</v>
      </c>
      <c r="J22" s="31">
        <f t="shared" si="4"/>
        <v>363404.64</v>
      </c>
    </row>
    <row r="23" spans="1:10" x14ac:dyDescent="0.2">
      <c r="A23" s="9" t="s">
        <v>31</v>
      </c>
      <c r="B23" s="29" t="s">
        <v>32</v>
      </c>
      <c r="C23" s="30">
        <v>27776</v>
      </c>
      <c r="D23" s="30">
        <v>27776</v>
      </c>
      <c r="E23" s="30">
        <v>5276</v>
      </c>
      <c r="F23" s="30">
        <v>0</v>
      </c>
      <c r="G23" s="30">
        <v>4000</v>
      </c>
      <c r="H23" s="31">
        <f t="shared" si="3"/>
        <v>1276</v>
      </c>
      <c r="I23" s="31">
        <v>0</v>
      </c>
      <c r="J23" s="31">
        <f t="shared" si="4"/>
        <v>23776</v>
      </c>
    </row>
    <row r="24" spans="1:10" x14ac:dyDescent="0.2">
      <c r="A24" s="9" t="s">
        <v>33</v>
      </c>
      <c r="B24" s="29" t="s">
        <v>34</v>
      </c>
      <c r="C24" s="30">
        <v>62700</v>
      </c>
      <c r="D24" s="30">
        <v>62700</v>
      </c>
      <c r="E24" s="30">
        <v>10450</v>
      </c>
      <c r="F24" s="30">
        <v>0</v>
      </c>
      <c r="G24" s="30">
        <v>7600</v>
      </c>
      <c r="H24" s="31">
        <f t="shared" si="3"/>
        <v>2850</v>
      </c>
      <c r="I24" s="31">
        <v>0</v>
      </c>
      <c r="J24" s="31">
        <f t="shared" si="4"/>
        <v>55100</v>
      </c>
    </row>
    <row r="25" spans="1:10" x14ac:dyDescent="0.2">
      <c r="A25" s="32" t="s">
        <v>35</v>
      </c>
      <c r="B25" s="29" t="s">
        <v>36</v>
      </c>
      <c r="C25" s="30">
        <v>12000</v>
      </c>
      <c r="D25" s="30">
        <v>12000</v>
      </c>
      <c r="E25" s="30">
        <v>2000</v>
      </c>
      <c r="F25" s="30">
        <v>0</v>
      </c>
      <c r="G25" s="30">
        <v>442.52</v>
      </c>
      <c r="H25" s="31">
        <f t="shared" si="3"/>
        <v>1557.48</v>
      </c>
      <c r="I25" s="31">
        <v>0</v>
      </c>
      <c r="J25" s="31">
        <f t="shared" si="4"/>
        <v>11557.48</v>
      </c>
    </row>
    <row r="26" spans="1:10" x14ac:dyDescent="0.2">
      <c r="A26" s="9" t="s">
        <v>37</v>
      </c>
      <c r="B26" s="29" t="s">
        <v>38</v>
      </c>
      <c r="C26" s="30">
        <v>4805841</v>
      </c>
      <c r="D26" s="30">
        <v>4805841</v>
      </c>
      <c r="E26" s="30">
        <v>1571700</v>
      </c>
      <c r="F26" s="30">
        <v>0</v>
      </c>
      <c r="G26" s="30">
        <v>0</v>
      </c>
      <c r="H26" s="31">
        <f t="shared" si="3"/>
        <v>1571700</v>
      </c>
      <c r="I26" s="31">
        <v>0</v>
      </c>
      <c r="J26" s="31">
        <f t="shared" si="4"/>
        <v>4805841</v>
      </c>
    </row>
    <row r="27" spans="1:10" x14ac:dyDescent="0.2">
      <c r="A27" s="9" t="s">
        <v>39</v>
      </c>
      <c r="B27" s="29" t="s">
        <v>40</v>
      </c>
      <c r="C27" s="30">
        <v>7588404</v>
      </c>
      <c r="D27" s="30">
        <v>7588404</v>
      </c>
      <c r="E27" s="30">
        <v>1264702</v>
      </c>
      <c r="F27" s="30">
        <v>0</v>
      </c>
      <c r="G27" s="30">
        <v>1110329.6200000001</v>
      </c>
      <c r="H27" s="31">
        <f t="shared" si="3"/>
        <v>154372.37999999989</v>
      </c>
      <c r="I27" s="31">
        <v>0</v>
      </c>
      <c r="J27" s="31">
        <f t="shared" si="4"/>
        <v>6478074.3799999999</v>
      </c>
    </row>
    <row r="28" spans="1:10" x14ac:dyDescent="0.2">
      <c r="A28" s="9" t="s">
        <v>41</v>
      </c>
      <c r="B28" s="29" t="s">
        <v>42</v>
      </c>
      <c r="C28" s="30">
        <v>864991</v>
      </c>
      <c r="D28" s="30">
        <v>864991</v>
      </c>
      <c r="E28" s="30">
        <v>144130</v>
      </c>
      <c r="F28" s="30">
        <v>0</v>
      </c>
      <c r="G28" s="30">
        <v>131256.51</v>
      </c>
      <c r="H28" s="31">
        <f t="shared" si="3"/>
        <v>12873.489999999991</v>
      </c>
      <c r="I28" s="31">
        <v>0</v>
      </c>
      <c r="J28" s="31">
        <f t="shared" si="4"/>
        <v>733734.49</v>
      </c>
    </row>
    <row r="29" spans="1:10" x14ac:dyDescent="0.2">
      <c r="A29" s="9" t="s">
        <v>43</v>
      </c>
      <c r="B29" s="29" t="s">
        <v>44</v>
      </c>
      <c r="C29" s="30">
        <v>484400</v>
      </c>
      <c r="D29" s="30">
        <v>484400</v>
      </c>
      <c r="E29" s="30">
        <v>80706</v>
      </c>
      <c r="F29" s="30">
        <v>0</v>
      </c>
      <c r="G29" s="30">
        <v>54587.66</v>
      </c>
      <c r="H29" s="31">
        <f t="shared" si="3"/>
        <v>26118.339999999997</v>
      </c>
      <c r="I29" s="31">
        <v>0</v>
      </c>
      <c r="J29" s="31">
        <f t="shared" si="4"/>
        <v>429812.33999999997</v>
      </c>
    </row>
    <row r="30" spans="1:10" x14ac:dyDescent="0.2">
      <c r="A30" s="9" t="s">
        <v>45</v>
      </c>
      <c r="B30" s="29" t="s">
        <v>46</v>
      </c>
      <c r="C30" s="30">
        <v>172992</v>
      </c>
      <c r="D30" s="30">
        <v>172992</v>
      </c>
      <c r="E30" s="30">
        <v>28798</v>
      </c>
      <c r="F30" s="30">
        <v>0</v>
      </c>
      <c r="G30" s="30">
        <v>6392.88</v>
      </c>
      <c r="H30" s="31">
        <f t="shared" si="3"/>
        <v>22405.119999999999</v>
      </c>
      <c r="I30" s="31">
        <v>0</v>
      </c>
      <c r="J30" s="31">
        <f t="shared" si="4"/>
        <v>166599.12</v>
      </c>
    </row>
    <row r="31" spans="1:10" x14ac:dyDescent="0.2">
      <c r="A31" s="9" t="s">
        <v>47</v>
      </c>
      <c r="B31" s="29" t="s">
        <v>48</v>
      </c>
      <c r="C31" s="30">
        <v>0</v>
      </c>
      <c r="D31" s="30">
        <v>3500</v>
      </c>
      <c r="E31" s="30">
        <v>3500</v>
      </c>
      <c r="F31" s="30">
        <v>0</v>
      </c>
      <c r="G31" s="30">
        <v>3473.25</v>
      </c>
      <c r="H31" s="31">
        <f t="shared" si="3"/>
        <v>26.75</v>
      </c>
      <c r="I31" s="31">
        <v>0</v>
      </c>
      <c r="J31" s="31">
        <f t="shared" si="4"/>
        <v>26.75</v>
      </c>
    </row>
    <row r="32" spans="1:10" x14ac:dyDescent="0.2">
      <c r="A32" s="32" t="s">
        <v>49</v>
      </c>
      <c r="B32" s="29" t="s">
        <v>50</v>
      </c>
      <c r="C32" s="30">
        <v>5000</v>
      </c>
      <c r="D32" s="30">
        <v>5000</v>
      </c>
      <c r="E32" s="30">
        <v>3500</v>
      </c>
      <c r="F32" s="30">
        <v>0</v>
      </c>
      <c r="G32" s="30">
        <v>1607.29</v>
      </c>
      <c r="H32" s="31">
        <f t="shared" si="3"/>
        <v>1892.71</v>
      </c>
      <c r="I32" s="31">
        <v>0</v>
      </c>
      <c r="J32" s="31">
        <f t="shared" si="4"/>
        <v>3392.71</v>
      </c>
    </row>
    <row r="33" spans="1:10" x14ac:dyDescent="0.2">
      <c r="A33" s="9" t="s">
        <v>51</v>
      </c>
      <c r="B33" s="29" t="s">
        <v>52</v>
      </c>
      <c r="C33" s="30">
        <v>120000</v>
      </c>
      <c r="D33" s="30">
        <v>122000</v>
      </c>
      <c r="E33" s="30">
        <v>36000</v>
      </c>
      <c r="F33" s="30">
        <v>3833.33</v>
      </c>
      <c r="G33" s="30">
        <v>28806.51</v>
      </c>
      <c r="H33" s="31">
        <f t="shared" si="3"/>
        <v>3360.16</v>
      </c>
      <c r="I33" s="31">
        <v>0</v>
      </c>
      <c r="J33" s="31">
        <f t="shared" si="4"/>
        <v>89360.16</v>
      </c>
    </row>
    <row r="34" spans="1:10" x14ac:dyDescent="0.2">
      <c r="A34" s="32" t="s">
        <v>53</v>
      </c>
      <c r="B34" s="29" t="s">
        <v>36</v>
      </c>
      <c r="C34" s="30">
        <v>0</v>
      </c>
      <c r="D34" s="30">
        <v>4700</v>
      </c>
      <c r="E34" s="30">
        <v>4700</v>
      </c>
      <c r="F34" s="30">
        <v>0</v>
      </c>
      <c r="G34" s="30">
        <v>3920.42</v>
      </c>
      <c r="H34" s="31">
        <f t="shared" si="3"/>
        <v>779.57999999999993</v>
      </c>
      <c r="I34" s="31">
        <v>0</v>
      </c>
      <c r="J34" s="31">
        <f t="shared" si="4"/>
        <v>779.57999999999993</v>
      </c>
    </row>
    <row r="35" spans="1:10" x14ac:dyDescent="0.2">
      <c r="A35" s="32" t="s">
        <v>250</v>
      </c>
      <c r="B35" s="29" t="s">
        <v>38</v>
      </c>
      <c r="C35" s="30">
        <v>0</v>
      </c>
      <c r="D35" s="30">
        <v>1000</v>
      </c>
      <c r="E35" s="30">
        <v>1000</v>
      </c>
      <c r="F35" s="30">
        <v>215.28</v>
      </c>
      <c r="G35" s="30">
        <v>273.33</v>
      </c>
      <c r="H35" s="31">
        <f t="shared" ref="H35:H36" si="5">SUM(E35-F35-G35)</f>
        <v>511.39000000000004</v>
      </c>
      <c r="I35" s="31">
        <v>0</v>
      </c>
      <c r="J35" s="31">
        <f t="shared" ref="J35:J36" si="6">SUM(D35-F35-G35)</f>
        <v>511.39000000000004</v>
      </c>
    </row>
    <row r="36" spans="1:10" x14ac:dyDescent="0.2">
      <c r="A36" s="32" t="s">
        <v>251</v>
      </c>
      <c r="B36" s="29" t="s">
        <v>252</v>
      </c>
      <c r="C36" s="30">
        <v>0</v>
      </c>
      <c r="D36" s="30">
        <v>2800</v>
      </c>
      <c r="E36" s="30">
        <v>2800</v>
      </c>
      <c r="F36" s="30">
        <v>0</v>
      </c>
      <c r="G36" s="30">
        <v>2465.27</v>
      </c>
      <c r="H36" s="31">
        <f t="shared" si="5"/>
        <v>334.73</v>
      </c>
      <c r="I36" s="31">
        <v>0</v>
      </c>
      <c r="J36" s="31">
        <f t="shared" si="6"/>
        <v>334.73</v>
      </c>
    </row>
    <row r="37" spans="1:10" x14ac:dyDescent="0.2">
      <c r="A37" s="9" t="s">
        <v>54</v>
      </c>
      <c r="B37" s="29" t="s">
        <v>55</v>
      </c>
      <c r="C37" s="30">
        <v>13700</v>
      </c>
      <c r="D37" s="30">
        <v>21800</v>
      </c>
      <c r="E37" s="30">
        <v>21800</v>
      </c>
      <c r="F37" s="30">
        <v>582.41999999999996</v>
      </c>
      <c r="G37" s="30">
        <v>18636.099999999999</v>
      </c>
      <c r="H37" s="31">
        <f t="shared" si="3"/>
        <v>2581.4800000000032</v>
      </c>
      <c r="I37" s="31">
        <v>0</v>
      </c>
      <c r="J37" s="31">
        <f t="shared" si="4"/>
        <v>2581.4800000000032</v>
      </c>
    </row>
    <row r="38" spans="1:10" x14ac:dyDescent="0.2">
      <c r="A38" s="33"/>
      <c r="B38" s="34"/>
      <c r="C38" s="35"/>
      <c r="D38" s="35"/>
      <c r="E38" s="35"/>
      <c r="F38" s="35"/>
      <c r="G38" s="35"/>
      <c r="H38" s="36"/>
      <c r="I38" s="35"/>
      <c r="J38" s="36"/>
    </row>
    <row r="39" spans="1:10" x14ac:dyDescent="0.2">
      <c r="A39" s="33"/>
      <c r="B39" s="37" t="s">
        <v>56</v>
      </c>
      <c r="C39" s="38">
        <f t="shared" ref="C39:J39" si="7">SUM(C41:C73)</f>
        <v>1389483</v>
      </c>
      <c r="D39" s="38">
        <f t="shared" si="7"/>
        <v>1400703</v>
      </c>
      <c r="E39" s="38">
        <f t="shared" si="7"/>
        <v>610793</v>
      </c>
      <c r="F39" s="38">
        <f t="shared" si="7"/>
        <v>178</v>
      </c>
      <c r="G39" s="38">
        <f t="shared" si="7"/>
        <v>327010.13</v>
      </c>
      <c r="H39" s="38">
        <f t="shared" si="7"/>
        <v>283604.87000000005</v>
      </c>
      <c r="I39" s="38">
        <f t="shared" si="7"/>
        <v>0</v>
      </c>
      <c r="J39" s="38">
        <f t="shared" si="7"/>
        <v>1073514.8699999999</v>
      </c>
    </row>
    <row r="40" spans="1:10" x14ac:dyDescent="0.2">
      <c r="A40" s="33"/>
      <c r="B40" s="39"/>
      <c r="C40" s="35"/>
      <c r="D40" s="35"/>
      <c r="E40" s="35"/>
      <c r="F40" s="35"/>
      <c r="G40" s="35"/>
      <c r="H40" s="36"/>
      <c r="I40" s="35"/>
      <c r="J40" s="36"/>
    </row>
    <row r="41" spans="1:10" x14ac:dyDescent="0.2">
      <c r="A41" s="9" t="s">
        <v>57</v>
      </c>
      <c r="B41" s="29" t="s">
        <v>58</v>
      </c>
      <c r="C41" s="30">
        <v>4800</v>
      </c>
      <c r="D41" s="30">
        <v>2300</v>
      </c>
      <c r="E41" s="30">
        <v>0</v>
      </c>
      <c r="F41" s="30">
        <v>0</v>
      </c>
      <c r="G41" s="30">
        <v>0</v>
      </c>
      <c r="H41" s="31">
        <f t="shared" ref="H41:H71" si="8">SUM(E41-F41-G41)</f>
        <v>0</v>
      </c>
      <c r="I41" s="30">
        <v>0</v>
      </c>
      <c r="J41" s="31">
        <f t="shared" ref="J41:J71" si="9">SUM(D41-F41-G41)</f>
        <v>2300</v>
      </c>
    </row>
    <row r="42" spans="1:10" x14ac:dyDescent="0.2">
      <c r="A42" s="9">
        <v>102</v>
      </c>
      <c r="B42" s="29" t="s">
        <v>59</v>
      </c>
      <c r="C42" s="30">
        <v>3000</v>
      </c>
      <c r="D42" s="30">
        <v>3200</v>
      </c>
      <c r="E42" s="30">
        <v>3200</v>
      </c>
      <c r="F42" s="30">
        <v>0</v>
      </c>
      <c r="G42" s="30">
        <v>3071.33</v>
      </c>
      <c r="H42" s="31">
        <f t="shared" si="8"/>
        <v>128.67000000000007</v>
      </c>
      <c r="I42" s="30">
        <v>0</v>
      </c>
      <c r="J42" s="31">
        <f t="shared" si="9"/>
        <v>128.67000000000007</v>
      </c>
    </row>
    <row r="43" spans="1:10" x14ac:dyDescent="0.2">
      <c r="A43" s="9" t="s">
        <v>60</v>
      </c>
      <c r="B43" s="29" t="s">
        <v>61</v>
      </c>
      <c r="C43" s="30">
        <v>18400</v>
      </c>
      <c r="D43" s="30">
        <v>14400</v>
      </c>
      <c r="E43" s="30">
        <v>0</v>
      </c>
      <c r="F43" s="30">
        <v>0</v>
      </c>
      <c r="G43" s="30">
        <v>0</v>
      </c>
      <c r="H43" s="31">
        <f t="shared" si="8"/>
        <v>0</v>
      </c>
      <c r="I43" s="30">
        <v>0</v>
      </c>
      <c r="J43" s="31">
        <f>SUM(D43-F43-G43)</f>
        <v>14400</v>
      </c>
    </row>
    <row r="44" spans="1:10" x14ac:dyDescent="0.2">
      <c r="A44" s="9" t="s">
        <v>62</v>
      </c>
      <c r="B44" s="29" t="s">
        <v>63</v>
      </c>
      <c r="C44" s="30">
        <v>1000</v>
      </c>
      <c r="D44" s="30">
        <v>1000</v>
      </c>
      <c r="E44" s="30">
        <v>0</v>
      </c>
      <c r="F44" s="30">
        <v>0</v>
      </c>
      <c r="G44" s="30">
        <v>0</v>
      </c>
      <c r="H44" s="31">
        <f t="shared" si="8"/>
        <v>0</v>
      </c>
      <c r="I44" s="30">
        <v>0</v>
      </c>
      <c r="J44" s="31">
        <f t="shared" si="9"/>
        <v>1000</v>
      </c>
    </row>
    <row r="45" spans="1:10" x14ac:dyDescent="0.2">
      <c r="A45" s="9" t="s">
        <v>64</v>
      </c>
      <c r="B45" s="29" t="s">
        <v>65</v>
      </c>
      <c r="C45" s="30">
        <v>72000</v>
      </c>
      <c r="D45" s="30">
        <v>72000</v>
      </c>
      <c r="E45" s="30">
        <v>16000</v>
      </c>
      <c r="F45" s="30">
        <v>0</v>
      </c>
      <c r="G45" s="30">
        <v>14990.05</v>
      </c>
      <c r="H45" s="31">
        <f t="shared" si="8"/>
        <v>1009.9500000000007</v>
      </c>
      <c r="I45" s="30">
        <v>0</v>
      </c>
      <c r="J45" s="31">
        <f t="shared" si="9"/>
        <v>57009.95</v>
      </c>
    </row>
    <row r="46" spans="1:10" x14ac:dyDescent="0.2">
      <c r="A46" s="9" t="s">
        <v>66</v>
      </c>
      <c r="B46" s="29" t="s">
        <v>67</v>
      </c>
      <c r="C46" s="30">
        <v>22500</v>
      </c>
      <c r="D46" s="30">
        <v>22500</v>
      </c>
      <c r="E46" s="30">
        <v>4500</v>
      </c>
      <c r="F46" s="30">
        <v>0</v>
      </c>
      <c r="G46" s="30">
        <v>2002</v>
      </c>
      <c r="H46" s="31">
        <f t="shared" si="8"/>
        <v>2498</v>
      </c>
      <c r="I46" s="30">
        <v>0</v>
      </c>
      <c r="J46" s="31">
        <f t="shared" si="9"/>
        <v>20498</v>
      </c>
    </row>
    <row r="47" spans="1:10" x14ac:dyDescent="0.2">
      <c r="A47" s="9" t="s">
        <v>68</v>
      </c>
      <c r="B47" s="29" t="s">
        <v>69</v>
      </c>
      <c r="C47" s="30">
        <v>3800</v>
      </c>
      <c r="D47" s="30">
        <v>3800</v>
      </c>
      <c r="E47" s="30">
        <v>632</v>
      </c>
      <c r="F47" s="30">
        <v>0</v>
      </c>
      <c r="G47" s="30">
        <v>47.5</v>
      </c>
      <c r="H47" s="31">
        <f>SUM(E47-F47-G47)</f>
        <v>584.5</v>
      </c>
      <c r="I47" s="30">
        <v>0</v>
      </c>
      <c r="J47" s="31">
        <f t="shared" si="9"/>
        <v>3752.5</v>
      </c>
    </row>
    <row r="48" spans="1:10" x14ac:dyDescent="0.2">
      <c r="A48" s="9" t="s">
        <v>70</v>
      </c>
      <c r="B48" s="29" t="s">
        <v>71</v>
      </c>
      <c r="C48" s="30">
        <v>436074</v>
      </c>
      <c r="D48" s="30">
        <v>436074</v>
      </c>
      <c r="E48" s="30">
        <v>72678</v>
      </c>
      <c r="F48" s="30">
        <v>0</v>
      </c>
      <c r="G48" s="30">
        <v>20792.23</v>
      </c>
      <c r="H48" s="31">
        <f t="shared" si="8"/>
        <v>51885.770000000004</v>
      </c>
      <c r="I48" s="30">
        <v>0</v>
      </c>
      <c r="J48" s="31">
        <f t="shared" si="9"/>
        <v>415281.77</v>
      </c>
    </row>
    <row r="49" spans="1:10" x14ac:dyDescent="0.2">
      <c r="A49" s="9" t="s">
        <v>72</v>
      </c>
      <c r="B49" s="29" t="s">
        <v>73</v>
      </c>
      <c r="C49" s="30">
        <v>311779</v>
      </c>
      <c r="D49" s="30">
        <v>311779</v>
      </c>
      <c r="E49" s="30">
        <v>303500</v>
      </c>
      <c r="F49" s="30">
        <v>0</v>
      </c>
      <c r="G49" s="30">
        <v>124725.86</v>
      </c>
      <c r="H49" s="31">
        <f t="shared" si="8"/>
        <v>178774.14</v>
      </c>
      <c r="I49" s="30">
        <v>0</v>
      </c>
      <c r="J49" s="31">
        <f t="shared" si="9"/>
        <v>187053.14</v>
      </c>
    </row>
    <row r="50" spans="1:10" x14ac:dyDescent="0.2">
      <c r="A50" s="9">
        <v>117</v>
      </c>
      <c r="B50" s="29" t="s">
        <v>74</v>
      </c>
      <c r="C50" s="30">
        <v>7100</v>
      </c>
      <c r="D50" s="30">
        <v>7100</v>
      </c>
      <c r="E50" s="30">
        <v>7100</v>
      </c>
      <c r="F50" s="30">
        <v>0</v>
      </c>
      <c r="G50" s="30">
        <v>0</v>
      </c>
      <c r="H50" s="31">
        <f t="shared" si="8"/>
        <v>7100</v>
      </c>
      <c r="I50" s="30">
        <v>0</v>
      </c>
      <c r="J50" s="31">
        <f t="shared" si="9"/>
        <v>7100</v>
      </c>
    </row>
    <row r="51" spans="1:10" x14ac:dyDescent="0.2">
      <c r="A51" s="9" t="s">
        <v>75</v>
      </c>
      <c r="B51" s="29" t="s">
        <v>76</v>
      </c>
      <c r="C51" s="30">
        <v>4720</v>
      </c>
      <c r="D51" s="30">
        <v>4720</v>
      </c>
      <c r="E51" s="30">
        <v>944</v>
      </c>
      <c r="F51" s="30">
        <v>0</v>
      </c>
      <c r="G51" s="30">
        <v>289.48</v>
      </c>
      <c r="H51" s="31">
        <f t="shared" si="8"/>
        <v>654.52</v>
      </c>
      <c r="I51" s="30">
        <v>0</v>
      </c>
      <c r="J51" s="31">
        <f t="shared" si="9"/>
        <v>4430.5200000000004</v>
      </c>
    </row>
    <row r="52" spans="1:10" x14ac:dyDescent="0.2">
      <c r="A52" s="9" t="s">
        <v>77</v>
      </c>
      <c r="B52" s="29" t="s">
        <v>78</v>
      </c>
      <c r="C52" s="30">
        <v>19700</v>
      </c>
      <c r="D52" s="30">
        <v>18700</v>
      </c>
      <c r="E52" s="30">
        <v>3940</v>
      </c>
      <c r="F52" s="30">
        <v>0</v>
      </c>
      <c r="G52" s="30">
        <v>0</v>
      </c>
      <c r="H52" s="31">
        <f t="shared" si="8"/>
        <v>3940</v>
      </c>
      <c r="I52" s="30">
        <v>0</v>
      </c>
      <c r="J52" s="31">
        <f t="shared" si="9"/>
        <v>18700</v>
      </c>
    </row>
    <row r="53" spans="1:10" x14ac:dyDescent="0.2">
      <c r="A53" s="9" t="s">
        <v>79</v>
      </c>
      <c r="B53" s="29" t="s">
        <v>80</v>
      </c>
      <c r="C53" s="30">
        <v>6100</v>
      </c>
      <c r="D53" s="30">
        <v>5100</v>
      </c>
      <c r="E53" s="30">
        <v>1020</v>
      </c>
      <c r="F53" s="30">
        <v>0</v>
      </c>
      <c r="G53" s="30">
        <v>42.8</v>
      </c>
      <c r="H53" s="31">
        <f t="shared" si="8"/>
        <v>977.2</v>
      </c>
      <c r="I53" s="30">
        <v>0</v>
      </c>
      <c r="J53" s="31">
        <f t="shared" si="9"/>
        <v>5057.2</v>
      </c>
    </row>
    <row r="54" spans="1:10" x14ac:dyDescent="0.2">
      <c r="A54" s="9" t="s">
        <v>81</v>
      </c>
      <c r="B54" s="29" t="s">
        <v>82</v>
      </c>
      <c r="C54" s="30">
        <v>141624</v>
      </c>
      <c r="D54" s="30">
        <v>144624</v>
      </c>
      <c r="E54" s="30">
        <v>31328</v>
      </c>
      <c r="F54" s="30">
        <v>64</v>
      </c>
      <c r="G54" s="30">
        <v>24832</v>
      </c>
      <c r="H54" s="31">
        <f t="shared" si="8"/>
        <v>6432</v>
      </c>
      <c r="I54" s="30">
        <v>0</v>
      </c>
      <c r="J54" s="31">
        <f t="shared" si="9"/>
        <v>119728</v>
      </c>
    </row>
    <row r="55" spans="1:10" x14ac:dyDescent="0.2">
      <c r="A55" s="9" t="s">
        <v>83</v>
      </c>
      <c r="B55" s="29" t="s">
        <v>84</v>
      </c>
      <c r="C55" s="30">
        <v>3800</v>
      </c>
      <c r="D55" s="30">
        <v>3800</v>
      </c>
      <c r="E55" s="30">
        <v>0</v>
      </c>
      <c r="F55" s="30">
        <v>0</v>
      </c>
      <c r="G55" s="30">
        <v>0</v>
      </c>
      <c r="H55" s="31">
        <f t="shared" si="8"/>
        <v>0</v>
      </c>
      <c r="I55" s="30">
        <v>0</v>
      </c>
      <c r="J55" s="31">
        <f t="shared" si="9"/>
        <v>3800</v>
      </c>
    </row>
    <row r="56" spans="1:10" x14ac:dyDescent="0.2">
      <c r="A56" s="9" t="s">
        <v>85</v>
      </c>
      <c r="B56" s="29" t="s">
        <v>86</v>
      </c>
      <c r="C56" s="30">
        <v>4800</v>
      </c>
      <c r="D56" s="30">
        <v>4800</v>
      </c>
      <c r="E56" s="30">
        <v>960</v>
      </c>
      <c r="F56" s="30">
        <v>0</v>
      </c>
      <c r="G56" s="30">
        <v>0</v>
      </c>
      <c r="H56" s="31">
        <f t="shared" si="8"/>
        <v>960</v>
      </c>
      <c r="I56" s="30">
        <v>0</v>
      </c>
      <c r="J56" s="31">
        <f t="shared" si="9"/>
        <v>4800</v>
      </c>
    </row>
    <row r="57" spans="1:10" x14ac:dyDescent="0.2">
      <c r="A57" s="9" t="s">
        <v>87</v>
      </c>
      <c r="B57" s="29" t="s">
        <v>88</v>
      </c>
      <c r="C57" s="30">
        <v>51667</v>
      </c>
      <c r="D57" s="30">
        <v>51667</v>
      </c>
      <c r="E57" s="30">
        <v>9402</v>
      </c>
      <c r="F57" s="30">
        <v>44</v>
      </c>
      <c r="G57" s="30">
        <v>2143.19</v>
      </c>
      <c r="H57" s="31">
        <f t="shared" si="8"/>
        <v>7214.8099999999995</v>
      </c>
      <c r="I57" s="30">
        <v>0</v>
      </c>
      <c r="J57" s="31">
        <f t="shared" si="9"/>
        <v>49479.81</v>
      </c>
    </row>
    <row r="58" spans="1:10" x14ac:dyDescent="0.2">
      <c r="A58" s="9">
        <v>152</v>
      </c>
      <c r="B58" s="29" t="s">
        <v>89</v>
      </c>
      <c r="C58" s="30">
        <v>1700</v>
      </c>
      <c r="D58" s="30">
        <v>1700</v>
      </c>
      <c r="E58" s="30">
        <v>0</v>
      </c>
      <c r="F58" s="30">
        <v>0</v>
      </c>
      <c r="G58" s="30">
        <v>0</v>
      </c>
      <c r="H58" s="31">
        <f t="shared" ref="H58" si="10">SUM(E58-F58-G58)</f>
        <v>0</v>
      </c>
      <c r="I58" s="30">
        <v>0</v>
      </c>
      <c r="J58" s="31">
        <f t="shared" ref="J58" si="11">SUM(D58-F58-G58)</f>
        <v>1700</v>
      </c>
    </row>
    <row r="59" spans="1:10" x14ac:dyDescent="0.2">
      <c r="A59" s="9" t="s">
        <v>90</v>
      </c>
      <c r="B59" s="29" t="s">
        <v>91</v>
      </c>
      <c r="C59" s="30">
        <v>2836</v>
      </c>
      <c r="D59" s="30">
        <v>2836</v>
      </c>
      <c r="E59" s="30">
        <v>564</v>
      </c>
      <c r="F59" s="30">
        <v>0</v>
      </c>
      <c r="G59" s="30">
        <v>0</v>
      </c>
      <c r="H59" s="31">
        <f t="shared" si="8"/>
        <v>564</v>
      </c>
      <c r="I59" s="30">
        <v>0</v>
      </c>
      <c r="J59" s="31">
        <f t="shared" si="9"/>
        <v>2836</v>
      </c>
    </row>
    <row r="60" spans="1:10" x14ac:dyDescent="0.2">
      <c r="A60" s="9">
        <v>154</v>
      </c>
      <c r="B60" s="29" t="s">
        <v>92</v>
      </c>
      <c r="C60" s="30">
        <v>13500</v>
      </c>
      <c r="D60" s="30">
        <v>9500</v>
      </c>
      <c r="E60" s="30">
        <v>9500</v>
      </c>
      <c r="F60" s="30">
        <v>0</v>
      </c>
      <c r="G60" s="30">
        <v>9117.1</v>
      </c>
      <c r="H60" s="31">
        <f t="shared" si="8"/>
        <v>382.89999999999964</v>
      </c>
      <c r="I60" s="30">
        <v>0</v>
      </c>
      <c r="J60" s="31">
        <f t="shared" si="9"/>
        <v>382.89999999999964</v>
      </c>
    </row>
    <row r="61" spans="1:10" x14ac:dyDescent="0.2">
      <c r="A61" s="9" t="s">
        <v>93</v>
      </c>
      <c r="B61" s="29" t="s">
        <v>94</v>
      </c>
      <c r="C61" s="30">
        <v>53800</v>
      </c>
      <c r="D61" s="30">
        <v>53800</v>
      </c>
      <c r="E61" s="30">
        <v>4483</v>
      </c>
      <c r="F61" s="30">
        <v>0</v>
      </c>
      <c r="G61" s="30">
        <v>0</v>
      </c>
      <c r="H61" s="31">
        <f t="shared" si="8"/>
        <v>4483</v>
      </c>
      <c r="I61" s="30">
        <v>0</v>
      </c>
      <c r="J61" s="31">
        <f t="shared" si="9"/>
        <v>53800</v>
      </c>
    </row>
    <row r="62" spans="1:10" x14ac:dyDescent="0.2">
      <c r="A62" s="9">
        <v>165</v>
      </c>
      <c r="B62" s="29" t="s">
        <v>95</v>
      </c>
      <c r="C62" s="30">
        <v>60235</v>
      </c>
      <c r="D62" s="30">
        <v>70235</v>
      </c>
      <c r="E62" s="30">
        <v>60994</v>
      </c>
      <c r="F62" s="30">
        <v>0</v>
      </c>
      <c r="G62" s="30">
        <v>57985</v>
      </c>
      <c r="H62" s="31">
        <f t="shared" si="8"/>
        <v>3009</v>
      </c>
      <c r="I62" s="30">
        <v>0</v>
      </c>
      <c r="J62" s="31">
        <f t="shared" si="9"/>
        <v>12250</v>
      </c>
    </row>
    <row r="63" spans="1:10" x14ac:dyDescent="0.2">
      <c r="A63" s="9" t="s">
        <v>96</v>
      </c>
      <c r="B63" s="29" t="s">
        <v>97</v>
      </c>
      <c r="C63" s="30">
        <v>45755</v>
      </c>
      <c r="D63" s="30">
        <v>47255</v>
      </c>
      <c r="E63" s="30">
        <v>10647</v>
      </c>
      <c r="F63" s="30">
        <v>0</v>
      </c>
      <c r="G63" s="30">
        <v>8359.7800000000007</v>
      </c>
      <c r="H63" s="31">
        <f t="shared" si="8"/>
        <v>2287.2199999999993</v>
      </c>
      <c r="I63" s="30">
        <v>0</v>
      </c>
      <c r="J63" s="31">
        <f t="shared" si="9"/>
        <v>38895.22</v>
      </c>
    </row>
    <row r="64" spans="1:10" x14ac:dyDescent="0.2">
      <c r="A64" s="9" t="s">
        <v>98</v>
      </c>
      <c r="B64" s="29" t="s">
        <v>99</v>
      </c>
      <c r="C64" s="30">
        <v>13500</v>
      </c>
      <c r="D64" s="30">
        <v>12800</v>
      </c>
      <c r="E64" s="30">
        <v>960</v>
      </c>
      <c r="F64" s="30">
        <v>0</v>
      </c>
      <c r="G64" s="30">
        <v>325</v>
      </c>
      <c r="H64" s="31">
        <f t="shared" si="8"/>
        <v>635</v>
      </c>
      <c r="I64" s="7">
        <v>0</v>
      </c>
      <c r="J64" s="31">
        <f t="shared" si="9"/>
        <v>12475</v>
      </c>
    </row>
    <row r="65" spans="1:10" x14ac:dyDescent="0.2">
      <c r="A65" s="9" t="s">
        <v>100</v>
      </c>
      <c r="B65" s="29" t="s">
        <v>101</v>
      </c>
      <c r="C65" s="30">
        <v>20200</v>
      </c>
      <c r="D65" s="30">
        <v>28200</v>
      </c>
      <c r="E65" s="30">
        <v>12240</v>
      </c>
      <c r="F65" s="30">
        <v>0</v>
      </c>
      <c r="G65" s="30">
        <v>9535.92</v>
      </c>
      <c r="H65" s="31">
        <f t="shared" si="8"/>
        <v>2704.08</v>
      </c>
      <c r="I65" s="30">
        <v>0</v>
      </c>
      <c r="J65" s="31">
        <f t="shared" si="9"/>
        <v>18664.080000000002</v>
      </c>
    </row>
    <row r="66" spans="1:10" x14ac:dyDescent="0.2">
      <c r="A66" s="9" t="s">
        <v>102</v>
      </c>
      <c r="B66" s="29" t="s">
        <v>103</v>
      </c>
      <c r="C66" s="30">
        <v>3900</v>
      </c>
      <c r="D66" s="30">
        <v>3900</v>
      </c>
      <c r="E66" s="30">
        <v>720</v>
      </c>
      <c r="F66" s="30">
        <v>0</v>
      </c>
      <c r="G66" s="30">
        <v>0</v>
      </c>
      <c r="H66" s="31">
        <f t="shared" si="8"/>
        <v>720</v>
      </c>
      <c r="I66" s="31">
        <v>0</v>
      </c>
      <c r="J66" s="31">
        <f t="shared" si="9"/>
        <v>3900</v>
      </c>
    </row>
    <row r="67" spans="1:10" x14ac:dyDescent="0.2">
      <c r="A67" s="9" t="s">
        <v>104</v>
      </c>
      <c r="B67" s="29" t="s">
        <v>105</v>
      </c>
      <c r="C67" s="30">
        <v>7293</v>
      </c>
      <c r="D67" s="30">
        <v>8493</v>
      </c>
      <c r="E67" s="30">
        <v>2661</v>
      </c>
      <c r="F67" s="30">
        <v>0</v>
      </c>
      <c r="G67" s="30">
        <v>2407.5</v>
      </c>
      <c r="H67" s="31">
        <f t="shared" si="8"/>
        <v>253.5</v>
      </c>
      <c r="I67" s="31">
        <v>0</v>
      </c>
      <c r="J67" s="31">
        <f t="shared" si="9"/>
        <v>6085.5</v>
      </c>
    </row>
    <row r="68" spans="1:10" x14ac:dyDescent="0.2">
      <c r="A68" s="9" t="s">
        <v>106</v>
      </c>
      <c r="B68" s="29" t="s">
        <v>107</v>
      </c>
      <c r="C68" s="30">
        <v>2000</v>
      </c>
      <c r="D68" s="30">
        <v>2000</v>
      </c>
      <c r="E68" s="30">
        <v>400</v>
      </c>
      <c r="F68" s="30">
        <v>0</v>
      </c>
      <c r="G68" s="30">
        <v>16.05</v>
      </c>
      <c r="H68" s="31">
        <f t="shared" si="8"/>
        <v>383.95</v>
      </c>
      <c r="I68" s="31">
        <v>0</v>
      </c>
      <c r="J68" s="31">
        <f t="shared" si="9"/>
        <v>1983.95</v>
      </c>
    </row>
    <row r="69" spans="1:10" x14ac:dyDescent="0.2">
      <c r="A69" s="9">
        <v>192</v>
      </c>
      <c r="B69" s="29" t="s">
        <v>108</v>
      </c>
      <c r="C69" s="30">
        <v>45900</v>
      </c>
      <c r="D69" s="30">
        <v>45900</v>
      </c>
      <c r="E69" s="30">
        <v>45900</v>
      </c>
      <c r="F69" s="30">
        <v>0</v>
      </c>
      <c r="G69" s="30">
        <v>43812.86</v>
      </c>
      <c r="H69" s="31">
        <f t="shared" si="8"/>
        <v>2087.1399999999994</v>
      </c>
      <c r="I69" s="31">
        <v>0</v>
      </c>
      <c r="J69" s="31">
        <f t="shared" si="9"/>
        <v>2087.1399999999994</v>
      </c>
    </row>
    <row r="70" spans="1:10" x14ac:dyDescent="0.2">
      <c r="A70" s="9">
        <v>195</v>
      </c>
      <c r="B70" s="29" t="s">
        <v>109</v>
      </c>
      <c r="C70" s="30">
        <v>4000</v>
      </c>
      <c r="D70" s="30">
        <v>3000</v>
      </c>
      <c r="E70" s="30">
        <v>3000</v>
      </c>
      <c r="F70" s="30">
        <v>0</v>
      </c>
      <c r="G70" s="30">
        <v>1012</v>
      </c>
      <c r="H70" s="31">
        <f t="shared" si="8"/>
        <v>1988</v>
      </c>
      <c r="I70" s="31">
        <v>0</v>
      </c>
      <c r="J70" s="31">
        <f t="shared" si="9"/>
        <v>1988</v>
      </c>
    </row>
    <row r="71" spans="1:10" x14ac:dyDescent="0.2">
      <c r="A71" s="9">
        <v>196</v>
      </c>
      <c r="B71" s="29" t="s">
        <v>110</v>
      </c>
      <c r="C71" s="30">
        <v>2000</v>
      </c>
      <c r="D71" s="30">
        <v>2000</v>
      </c>
      <c r="E71" s="30">
        <v>2000</v>
      </c>
      <c r="F71" s="30">
        <v>70</v>
      </c>
      <c r="G71" s="30">
        <v>1498.2</v>
      </c>
      <c r="H71" s="31">
        <f t="shared" si="8"/>
        <v>431.79999999999995</v>
      </c>
      <c r="I71" s="31">
        <v>0</v>
      </c>
      <c r="J71" s="31">
        <f t="shared" si="9"/>
        <v>431.79999999999995</v>
      </c>
    </row>
    <row r="72" spans="1:10" x14ac:dyDescent="0.2">
      <c r="A72" s="9">
        <v>197</v>
      </c>
      <c r="B72" s="29" t="s">
        <v>95</v>
      </c>
      <c r="C72" s="30">
        <v>0</v>
      </c>
      <c r="D72" s="30">
        <v>1500</v>
      </c>
      <c r="E72" s="30">
        <v>1500</v>
      </c>
      <c r="F72" s="30">
        <v>0</v>
      </c>
      <c r="G72" s="30">
        <v>0</v>
      </c>
      <c r="H72" s="31">
        <f t="shared" ref="H72:H73" si="12">SUM(E72-F72-G72)</f>
        <v>1500</v>
      </c>
      <c r="I72" s="31">
        <v>0</v>
      </c>
      <c r="J72" s="31">
        <f t="shared" ref="J72:J73" si="13">SUM(D72-F72-G72)</f>
        <v>1500</v>
      </c>
    </row>
    <row r="73" spans="1:10" x14ac:dyDescent="0.2">
      <c r="A73" s="9">
        <v>199</v>
      </c>
      <c r="B73" s="29" t="s">
        <v>99</v>
      </c>
      <c r="C73" s="30">
        <v>0</v>
      </c>
      <c r="D73" s="30">
        <v>20</v>
      </c>
      <c r="E73" s="30">
        <v>20</v>
      </c>
      <c r="F73" s="30">
        <v>0</v>
      </c>
      <c r="G73" s="30">
        <v>4.28</v>
      </c>
      <c r="H73" s="31">
        <f t="shared" si="12"/>
        <v>15.719999999999999</v>
      </c>
      <c r="I73" s="31">
        <v>0</v>
      </c>
      <c r="J73" s="31">
        <f t="shared" si="13"/>
        <v>15.719999999999999</v>
      </c>
    </row>
    <row r="74" spans="1:10" x14ac:dyDescent="0.2">
      <c r="A74" s="33"/>
      <c r="B74" s="34"/>
      <c r="C74" s="35"/>
      <c r="D74" s="35"/>
      <c r="E74" s="35"/>
      <c r="F74" s="35"/>
      <c r="G74" s="35"/>
      <c r="H74" s="36"/>
      <c r="I74" s="35"/>
      <c r="J74" s="31"/>
    </row>
    <row r="75" spans="1:10" x14ac:dyDescent="0.2">
      <c r="A75" s="33"/>
      <c r="B75" s="37" t="s">
        <v>111</v>
      </c>
      <c r="C75" s="38">
        <f t="shared" ref="C75:J75" si="14">SUM(C77:C123)</f>
        <v>1134686</v>
      </c>
      <c r="D75" s="38">
        <f t="shared" si="14"/>
        <v>1141466</v>
      </c>
      <c r="E75" s="38">
        <f t="shared" si="14"/>
        <v>379562</v>
      </c>
      <c r="F75" s="38">
        <f t="shared" si="14"/>
        <v>260.57</v>
      </c>
      <c r="G75" s="38">
        <f t="shared" si="14"/>
        <v>253827.56000000006</v>
      </c>
      <c r="H75" s="38">
        <f t="shared" si="14"/>
        <v>125473.86999999998</v>
      </c>
      <c r="I75" s="38">
        <f t="shared" si="14"/>
        <v>149611.04999999999</v>
      </c>
      <c r="J75" s="38">
        <f t="shared" si="14"/>
        <v>887377.86999999988</v>
      </c>
    </row>
    <row r="76" spans="1:10" x14ac:dyDescent="0.2">
      <c r="A76" s="33"/>
      <c r="B76" s="39"/>
      <c r="C76" s="35"/>
      <c r="D76" s="35"/>
      <c r="E76" s="35"/>
      <c r="F76" s="35"/>
      <c r="G76" s="35"/>
      <c r="H76" s="36"/>
      <c r="I76" s="35"/>
      <c r="J76" s="36"/>
    </row>
    <row r="77" spans="1:10" x14ac:dyDescent="0.2">
      <c r="A77" s="9" t="s">
        <v>112</v>
      </c>
      <c r="B77" s="29" t="s">
        <v>113</v>
      </c>
      <c r="C77" s="30">
        <v>483000</v>
      </c>
      <c r="D77" s="30">
        <v>483000</v>
      </c>
      <c r="E77" s="30">
        <v>175800</v>
      </c>
      <c r="F77" s="30">
        <v>38.5</v>
      </c>
      <c r="G77" s="30">
        <v>166397.64000000001</v>
      </c>
      <c r="H77" s="31">
        <f t="shared" ref="H77:H123" si="15">SUM(E77-F77-G77)</f>
        <v>9363.859999999986</v>
      </c>
      <c r="I77" s="30">
        <v>149611.04999999999</v>
      </c>
      <c r="J77" s="31">
        <f>SUM(D77-F77-G77)</f>
        <v>316563.86</v>
      </c>
    </row>
    <row r="78" spans="1:10" x14ac:dyDescent="0.2">
      <c r="A78" s="9" t="s">
        <v>114</v>
      </c>
      <c r="B78" s="29" t="s">
        <v>115</v>
      </c>
      <c r="C78" s="30">
        <v>21000</v>
      </c>
      <c r="D78" s="30">
        <v>21000</v>
      </c>
      <c r="E78" s="30">
        <v>4200</v>
      </c>
      <c r="F78" s="30">
        <v>0</v>
      </c>
      <c r="G78" s="30">
        <v>3185.69</v>
      </c>
      <c r="H78" s="31">
        <f t="shared" si="15"/>
        <v>1014.31</v>
      </c>
      <c r="I78" s="30">
        <v>0</v>
      </c>
      <c r="J78" s="31">
        <f t="shared" ref="J78:J123" si="16">SUM(D78-F78-G78)</f>
        <v>17814.310000000001</v>
      </c>
    </row>
    <row r="79" spans="1:10" x14ac:dyDescent="0.2">
      <c r="A79" s="9" t="s">
        <v>116</v>
      </c>
      <c r="B79" s="29" t="s">
        <v>117</v>
      </c>
      <c r="C79" s="30">
        <v>4000</v>
      </c>
      <c r="D79" s="30">
        <v>6000</v>
      </c>
      <c r="E79" s="30">
        <v>2500</v>
      </c>
      <c r="F79" s="30">
        <v>0</v>
      </c>
      <c r="G79" s="30">
        <v>1899.66</v>
      </c>
      <c r="H79" s="31">
        <f t="shared" si="15"/>
        <v>600.33999999999992</v>
      </c>
      <c r="I79" s="30">
        <v>0</v>
      </c>
      <c r="J79" s="31">
        <f t="shared" si="16"/>
        <v>4100.34</v>
      </c>
    </row>
    <row r="80" spans="1:10" x14ac:dyDescent="0.2">
      <c r="A80" s="9" t="s">
        <v>118</v>
      </c>
      <c r="B80" s="29" t="s">
        <v>119</v>
      </c>
      <c r="C80" s="30">
        <v>8200</v>
      </c>
      <c r="D80" s="30">
        <v>8200</v>
      </c>
      <c r="E80" s="30">
        <v>3340</v>
      </c>
      <c r="F80" s="30">
        <v>28.12</v>
      </c>
      <c r="G80" s="30">
        <v>1938.13</v>
      </c>
      <c r="H80" s="31">
        <f t="shared" si="15"/>
        <v>1373.75</v>
      </c>
      <c r="I80" s="30">
        <v>0</v>
      </c>
      <c r="J80" s="31">
        <f t="shared" si="16"/>
        <v>6233.75</v>
      </c>
    </row>
    <row r="81" spans="1:10" x14ac:dyDescent="0.2">
      <c r="A81" s="9" t="s">
        <v>120</v>
      </c>
      <c r="B81" s="29" t="s">
        <v>121</v>
      </c>
      <c r="C81" s="30">
        <v>8100</v>
      </c>
      <c r="D81" s="30">
        <v>8100</v>
      </c>
      <c r="E81" s="30">
        <v>1620</v>
      </c>
      <c r="F81" s="30">
        <v>0</v>
      </c>
      <c r="G81" s="30">
        <v>785.65</v>
      </c>
      <c r="H81" s="31">
        <f t="shared" si="15"/>
        <v>834.35</v>
      </c>
      <c r="I81" s="30">
        <v>0</v>
      </c>
      <c r="J81" s="31">
        <f t="shared" si="16"/>
        <v>7314.35</v>
      </c>
    </row>
    <row r="82" spans="1:10" x14ac:dyDescent="0.2">
      <c r="A82" s="9" t="s">
        <v>122</v>
      </c>
      <c r="B82" s="29" t="s">
        <v>123</v>
      </c>
      <c r="C82" s="30">
        <v>4400</v>
      </c>
      <c r="D82" s="30">
        <v>4400</v>
      </c>
      <c r="E82" s="30">
        <v>880</v>
      </c>
      <c r="F82" s="30">
        <v>0</v>
      </c>
      <c r="G82" s="30">
        <v>454.66</v>
      </c>
      <c r="H82" s="31">
        <f t="shared" si="15"/>
        <v>425.34</v>
      </c>
      <c r="I82" s="30">
        <v>0</v>
      </c>
      <c r="J82" s="31">
        <f t="shared" si="16"/>
        <v>3945.34</v>
      </c>
    </row>
    <row r="83" spans="1:10" x14ac:dyDescent="0.2">
      <c r="A83" s="9" t="s">
        <v>124</v>
      </c>
      <c r="B83" s="29" t="s">
        <v>125</v>
      </c>
      <c r="C83" s="30">
        <v>31800</v>
      </c>
      <c r="D83" s="30">
        <v>30800</v>
      </c>
      <c r="E83" s="30">
        <v>5560</v>
      </c>
      <c r="F83" s="30">
        <v>0</v>
      </c>
      <c r="G83" s="30">
        <v>3356.52</v>
      </c>
      <c r="H83" s="31">
        <f t="shared" si="15"/>
        <v>2203.48</v>
      </c>
      <c r="I83" s="30">
        <v>0</v>
      </c>
      <c r="J83" s="31">
        <f t="shared" si="16"/>
        <v>27443.48</v>
      </c>
    </row>
    <row r="84" spans="1:10" x14ac:dyDescent="0.2">
      <c r="A84" s="9" t="s">
        <v>126</v>
      </c>
      <c r="B84" s="29" t="s">
        <v>127</v>
      </c>
      <c r="C84" s="30">
        <v>3200</v>
      </c>
      <c r="D84" s="30">
        <v>3200</v>
      </c>
      <c r="E84" s="30">
        <v>640</v>
      </c>
      <c r="F84" s="30">
        <v>0</v>
      </c>
      <c r="G84" s="30">
        <v>0</v>
      </c>
      <c r="H84" s="31">
        <f t="shared" si="15"/>
        <v>640</v>
      </c>
      <c r="I84" s="30">
        <v>0</v>
      </c>
      <c r="J84" s="31">
        <f t="shared" si="16"/>
        <v>3200</v>
      </c>
    </row>
    <row r="85" spans="1:10" x14ac:dyDescent="0.2">
      <c r="A85" s="9" t="s">
        <v>128</v>
      </c>
      <c r="B85" s="29" t="s">
        <v>129</v>
      </c>
      <c r="C85" s="30">
        <v>45008</v>
      </c>
      <c r="D85" s="30">
        <v>45008</v>
      </c>
      <c r="E85" s="30">
        <v>45008</v>
      </c>
      <c r="F85" s="30">
        <v>0</v>
      </c>
      <c r="G85" s="30">
        <v>30041.67</v>
      </c>
      <c r="H85" s="31">
        <f t="shared" si="15"/>
        <v>14966.330000000002</v>
      </c>
      <c r="I85" s="30">
        <v>0</v>
      </c>
      <c r="J85" s="31">
        <f t="shared" si="16"/>
        <v>14966.330000000002</v>
      </c>
    </row>
    <row r="86" spans="1:10" x14ac:dyDescent="0.2">
      <c r="A86" s="9" t="s">
        <v>130</v>
      </c>
      <c r="B86" s="29" t="s">
        <v>131</v>
      </c>
      <c r="C86" s="30">
        <v>6500</v>
      </c>
      <c r="D86" s="30">
        <v>6500</v>
      </c>
      <c r="E86" s="30">
        <v>1300</v>
      </c>
      <c r="F86" s="30">
        <v>0</v>
      </c>
      <c r="G86" s="30">
        <v>181.2</v>
      </c>
      <c r="H86" s="31">
        <f t="shared" si="15"/>
        <v>1118.8</v>
      </c>
      <c r="I86" s="30">
        <v>0</v>
      </c>
      <c r="J86" s="31">
        <f t="shared" si="16"/>
        <v>6318.8</v>
      </c>
    </row>
    <row r="87" spans="1:10" x14ac:dyDescent="0.2">
      <c r="A87" s="9" t="s">
        <v>132</v>
      </c>
      <c r="B87" s="29" t="s">
        <v>133</v>
      </c>
      <c r="C87" s="30">
        <v>23465</v>
      </c>
      <c r="D87" s="30">
        <v>23465</v>
      </c>
      <c r="E87" s="30">
        <v>21705</v>
      </c>
      <c r="F87" s="30">
        <v>0</v>
      </c>
      <c r="G87" s="30">
        <v>3819.8</v>
      </c>
      <c r="H87" s="31">
        <f t="shared" si="15"/>
        <v>17885.2</v>
      </c>
      <c r="I87" s="30">
        <v>0</v>
      </c>
      <c r="J87" s="31">
        <f t="shared" si="16"/>
        <v>19645.2</v>
      </c>
    </row>
    <row r="88" spans="1:10" x14ac:dyDescent="0.2">
      <c r="A88" s="9" t="s">
        <v>134</v>
      </c>
      <c r="B88" s="29" t="s">
        <v>135</v>
      </c>
      <c r="C88" s="30">
        <v>5500</v>
      </c>
      <c r="D88" s="30">
        <v>5500</v>
      </c>
      <c r="E88" s="30">
        <v>1100</v>
      </c>
      <c r="F88" s="30">
        <v>0</v>
      </c>
      <c r="G88" s="30">
        <v>199.42</v>
      </c>
      <c r="H88" s="31">
        <f t="shared" si="15"/>
        <v>900.58</v>
      </c>
      <c r="I88" s="30">
        <v>0</v>
      </c>
      <c r="J88" s="31">
        <f t="shared" si="16"/>
        <v>5300.58</v>
      </c>
    </row>
    <row r="89" spans="1:10" x14ac:dyDescent="0.2">
      <c r="A89" s="9" t="s">
        <v>136</v>
      </c>
      <c r="B89" s="29" t="s">
        <v>137</v>
      </c>
      <c r="C89" s="30">
        <v>51532</v>
      </c>
      <c r="D89" s="30">
        <v>48032</v>
      </c>
      <c r="E89" s="30">
        <v>6908</v>
      </c>
      <c r="F89" s="30">
        <v>0</v>
      </c>
      <c r="G89" s="30">
        <v>253.7</v>
      </c>
      <c r="H89" s="31">
        <f t="shared" si="15"/>
        <v>6654.3</v>
      </c>
      <c r="I89" s="30">
        <v>0</v>
      </c>
      <c r="J89" s="31">
        <f t="shared" si="16"/>
        <v>47778.3</v>
      </c>
    </row>
    <row r="90" spans="1:10" x14ac:dyDescent="0.2">
      <c r="A90" s="9" t="s">
        <v>138</v>
      </c>
      <c r="B90" s="29" t="s">
        <v>139</v>
      </c>
      <c r="C90" s="30">
        <v>55400</v>
      </c>
      <c r="D90" s="30">
        <v>53400</v>
      </c>
      <c r="E90" s="30">
        <v>9080</v>
      </c>
      <c r="F90" s="30">
        <v>0</v>
      </c>
      <c r="G90" s="30">
        <v>358.18</v>
      </c>
      <c r="H90" s="31">
        <f t="shared" si="15"/>
        <v>8721.82</v>
      </c>
      <c r="I90" s="30">
        <v>0</v>
      </c>
      <c r="J90" s="31">
        <f t="shared" si="16"/>
        <v>53041.82</v>
      </c>
    </row>
    <row r="91" spans="1:10" x14ac:dyDescent="0.2">
      <c r="A91" s="9" t="s">
        <v>140</v>
      </c>
      <c r="B91" s="29" t="s">
        <v>141</v>
      </c>
      <c r="C91" s="30">
        <v>9600</v>
      </c>
      <c r="D91" s="30">
        <v>9600</v>
      </c>
      <c r="E91" s="30">
        <v>1920</v>
      </c>
      <c r="F91" s="30">
        <v>0</v>
      </c>
      <c r="G91" s="30">
        <v>0</v>
      </c>
      <c r="H91" s="31">
        <f t="shared" si="15"/>
        <v>1920</v>
      </c>
      <c r="I91" s="30">
        <v>0</v>
      </c>
      <c r="J91" s="31">
        <f t="shared" si="16"/>
        <v>9600</v>
      </c>
    </row>
    <row r="92" spans="1:10" x14ac:dyDescent="0.2">
      <c r="A92" s="9" t="s">
        <v>142</v>
      </c>
      <c r="B92" s="29" t="s">
        <v>143</v>
      </c>
      <c r="C92" s="30">
        <v>8100</v>
      </c>
      <c r="D92" s="30">
        <v>8100</v>
      </c>
      <c r="E92" s="30">
        <v>1620</v>
      </c>
      <c r="F92" s="30">
        <v>0</v>
      </c>
      <c r="G92" s="30">
        <v>0</v>
      </c>
      <c r="H92" s="31">
        <f t="shared" si="15"/>
        <v>1620</v>
      </c>
      <c r="I92" s="30">
        <v>0</v>
      </c>
      <c r="J92" s="31">
        <f t="shared" si="16"/>
        <v>8100</v>
      </c>
    </row>
    <row r="93" spans="1:10" x14ac:dyDescent="0.2">
      <c r="A93" s="9" t="s">
        <v>144</v>
      </c>
      <c r="B93" s="29" t="s">
        <v>145</v>
      </c>
      <c r="C93" s="30">
        <v>5170</v>
      </c>
      <c r="D93" s="30">
        <v>5170</v>
      </c>
      <c r="E93" s="30">
        <v>1034</v>
      </c>
      <c r="F93" s="30">
        <v>0</v>
      </c>
      <c r="G93" s="30">
        <v>482.55</v>
      </c>
      <c r="H93" s="31">
        <f t="shared" si="15"/>
        <v>551.45000000000005</v>
      </c>
      <c r="I93" s="30">
        <v>0</v>
      </c>
      <c r="J93" s="31">
        <f t="shared" si="16"/>
        <v>4687.45</v>
      </c>
    </row>
    <row r="94" spans="1:10" x14ac:dyDescent="0.2">
      <c r="A94" s="9" t="s">
        <v>146</v>
      </c>
      <c r="B94" s="29" t="s">
        <v>147</v>
      </c>
      <c r="C94" s="30">
        <v>16727</v>
      </c>
      <c r="D94" s="30">
        <v>16527</v>
      </c>
      <c r="E94" s="30">
        <v>3143</v>
      </c>
      <c r="F94" s="30">
        <v>0</v>
      </c>
      <c r="G94" s="30">
        <v>684.06</v>
      </c>
      <c r="H94" s="31">
        <f t="shared" si="15"/>
        <v>2458.94</v>
      </c>
      <c r="I94" s="30">
        <v>0</v>
      </c>
      <c r="J94" s="31">
        <f t="shared" si="16"/>
        <v>15842.94</v>
      </c>
    </row>
    <row r="95" spans="1:10" x14ac:dyDescent="0.2">
      <c r="A95" s="9" t="s">
        <v>148</v>
      </c>
      <c r="B95" s="29" t="s">
        <v>149</v>
      </c>
      <c r="C95" s="30">
        <v>10400</v>
      </c>
      <c r="D95" s="30">
        <v>10400</v>
      </c>
      <c r="E95" s="30">
        <v>2080</v>
      </c>
      <c r="F95" s="30">
        <v>0</v>
      </c>
      <c r="G95" s="30">
        <v>170.21</v>
      </c>
      <c r="H95" s="31">
        <f t="shared" si="15"/>
        <v>1909.79</v>
      </c>
      <c r="I95" s="30">
        <v>0</v>
      </c>
      <c r="J95" s="31">
        <f t="shared" si="16"/>
        <v>10229.790000000001</v>
      </c>
    </row>
    <row r="96" spans="1:10" x14ac:dyDescent="0.2">
      <c r="A96" s="9" t="s">
        <v>150</v>
      </c>
      <c r="B96" s="29" t="s">
        <v>151</v>
      </c>
      <c r="C96" s="30">
        <v>10500</v>
      </c>
      <c r="D96" s="30">
        <v>12000</v>
      </c>
      <c r="E96" s="30">
        <v>3600</v>
      </c>
      <c r="F96" s="30">
        <v>1.25</v>
      </c>
      <c r="G96" s="30">
        <v>930.12</v>
      </c>
      <c r="H96" s="31">
        <f t="shared" si="15"/>
        <v>2668.63</v>
      </c>
      <c r="I96" s="30">
        <v>0</v>
      </c>
      <c r="J96" s="31">
        <f t="shared" si="16"/>
        <v>11068.63</v>
      </c>
    </row>
    <row r="97" spans="1:10" x14ac:dyDescent="0.2">
      <c r="A97" s="9" t="s">
        <v>152</v>
      </c>
      <c r="B97" s="29" t="s">
        <v>153</v>
      </c>
      <c r="C97" s="30">
        <v>5100</v>
      </c>
      <c r="D97" s="30">
        <v>5100</v>
      </c>
      <c r="E97" s="30">
        <v>1020</v>
      </c>
      <c r="F97" s="30">
        <v>0</v>
      </c>
      <c r="G97" s="30">
        <v>75.64</v>
      </c>
      <c r="H97" s="31">
        <f t="shared" si="15"/>
        <v>944.36</v>
      </c>
      <c r="I97" s="30">
        <v>0</v>
      </c>
      <c r="J97" s="31">
        <f t="shared" si="16"/>
        <v>5024.3599999999997</v>
      </c>
    </row>
    <row r="98" spans="1:10" x14ac:dyDescent="0.2">
      <c r="A98" s="9" t="s">
        <v>154</v>
      </c>
      <c r="B98" s="29" t="s">
        <v>155</v>
      </c>
      <c r="C98" s="30">
        <v>8600</v>
      </c>
      <c r="D98" s="30">
        <v>8600</v>
      </c>
      <c r="E98" s="30">
        <v>1720</v>
      </c>
      <c r="F98" s="30">
        <v>0</v>
      </c>
      <c r="G98" s="30">
        <v>36.6</v>
      </c>
      <c r="H98" s="31">
        <f t="shared" si="15"/>
        <v>1683.4</v>
      </c>
      <c r="I98" s="30">
        <v>0</v>
      </c>
      <c r="J98" s="31">
        <f t="shared" si="16"/>
        <v>8563.4</v>
      </c>
    </row>
    <row r="99" spans="1:10" x14ac:dyDescent="0.2">
      <c r="A99" s="9" t="s">
        <v>156</v>
      </c>
      <c r="B99" s="29" t="s">
        <v>157</v>
      </c>
      <c r="C99" s="30">
        <v>7600</v>
      </c>
      <c r="D99" s="30">
        <v>7600</v>
      </c>
      <c r="E99" s="30">
        <v>1520</v>
      </c>
      <c r="F99" s="30">
        <v>0</v>
      </c>
      <c r="G99" s="30">
        <v>191.96</v>
      </c>
      <c r="H99" s="31">
        <f t="shared" si="15"/>
        <v>1328.04</v>
      </c>
      <c r="I99" s="30">
        <v>0</v>
      </c>
      <c r="J99" s="31">
        <f t="shared" si="16"/>
        <v>7408.04</v>
      </c>
    </row>
    <row r="100" spans="1:10" x14ac:dyDescent="0.2">
      <c r="A100" s="9" t="s">
        <v>158</v>
      </c>
      <c r="B100" s="29" t="s">
        <v>159</v>
      </c>
      <c r="C100" s="30">
        <v>11700</v>
      </c>
      <c r="D100" s="30">
        <v>11700</v>
      </c>
      <c r="E100" s="30">
        <v>2340</v>
      </c>
      <c r="F100" s="30">
        <v>0</v>
      </c>
      <c r="G100" s="30">
        <v>999.48</v>
      </c>
      <c r="H100" s="31">
        <f t="shared" si="15"/>
        <v>1340.52</v>
      </c>
      <c r="I100" s="30">
        <v>0</v>
      </c>
      <c r="J100" s="31">
        <f t="shared" si="16"/>
        <v>10700.52</v>
      </c>
    </row>
    <row r="101" spans="1:10" x14ac:dyDescent="0.2">
      <c r="A101" s="9" t="s">
        <v>160</v>
      </c>
      <c r="B101" s="29" t="s">
        <v>161</v>
      </c>
      <c r="C101" s="30">
        <v>6300</v>
      </c>
      <c r="D101" s="30">
        <v>6300</v>
      </c>
      <c r="E101" s="30">
        <v>1260</v>
      </c>
      <c r="F101" s="30">
        <v>0</v>
      </c>
      <c r="G101" s="30">
        <v>323.66000000000003</v>
      </c>
      <c r="H101" s="31">
        <f t="shared" si="15"/>
        <v>936.33999999999992</v>
      </c>
      <c r="I101" s="30">
        <v>0</v>
      </c>
      <c r="J101" s="31">
        <f t="shared" si="16"/>
        <v>5976.34</v>
      </c>
    </row>
    <row r="102" spans="1:10" x14ac:dyDescent="0.2">
      <c r="A102" s="9" t="s">
        <v>162</v>
      </c>
      <c r="B102" s="29" t="s">
        <v>163</v>
      </c>
      <c r="C102" s="30">
        <v>3100</v>
      </c>
      <c r="D102" s="30">
        <v>3100</v>
      </c>
      <c r="E102" s="30">
        <v>620</v>
      </c>
      <c r="F102" s="30">
        <v>0</v>
      </c>
      <c r="G102" s="30">
        <v>12.8</v>
      </c>
      <c r="H102" s="31">
        <f t="shared" si="15"/>
        <v>607.20000000000005</v>
      </c>
      <c r="I102" s="30">
        <v>0</v>
      </c>
      <c r="J102" s="31">
        <f t="shared" si="16"/>
        <v>3087.2</v>
      </c>
    </row>
    <row r="103" spans="1:10" x14ac:dyDescent="0.2">
      <c r="A103" s="9" t="s">
        <v>164</v>
      </c>
      <c r="B103" s="29" t="s">
        <v>165</v>
      </c>
      <c r="C103" s="30">
        <v>8100</v>
      </c>
      <c r="D103" s="30">
        <v>8100</v>
      </c>
      <c r="E103" s="30">
        <v>1620</v>
      </c>
      <c r="F103" s="30">
        <v>0</v>
      </c>
      <c r="G103" s="30">
        <v>609.16999999999996</v>
      </c>
      <c r="H103" s="31">
        <f t="shared" si="15"/>
        <v>1010.83</v>
      </c>
      <c r="I103" s="30">
        <v>0</v>
      </c>
      <c r="J103" s="31">
        <f t="shared" si="16"/>
        <v>7490.83</v>
      </c>
    </row>
    <row r="104" spans="1:10" x14ac:dyDescent="0.2">
      <c r="A104" s="9" t="s">
        <v>166</v>
      </c>
      <c r="B104" s="29" t="s">
        <v>167</v>
      </c>
      <c r="C104" s="30">
        <v>10000</v>
      </c>
      <c r="D104" s="30">
        <v>10000</v>
      </c>
      <c r="E104" s="30">
        <v>2000</v>
      </c>
      <c r="F104" s="30">
        <v>0</v>
      </c>
      <c r="G104" s="30">
        <v>808.57</v>
      </c>
      <c r="H104" s="31">
        <f t="shared" si="15"/>
        <v>1191.4299999999998</v>
      </c>
      <c r="I104" s="30">
        <v>0</v>
      </c>
      <c r="J104" s="31">
        <f t="shared" si="16"/>
        <v>9191.43</v>
      </c>
    </row>
    <row r="105" spans="1:10" x14ac:dyDescent="0.2">
      <c r="A105" s="9">
        <v>263</v>
      </c>
      <c r="B105" s="29" t="s">
        <v>168</v>
      </c>
      <c r="C105" s="30">
        <v>1000</v>
      </c>
      <c r="D105" s="30">
        <v>1000</v>
      </c>
      <c r="E105" s="30">
        <v>200</v>
      </c>
      <c r="F105" s="30">
        <v>0</v>
      </c>
      <c r="G105" s="30">
        <v>67.38</v>
      </c>
      <c r="H105" s="31">
        <f t="shared" si="15"/>
        <v>132.62</v>
      </c>
      <c r="I105" s="30">
        <v>0</v>
      </c>
      <c r="J105" s="31">
        <f t="shared" si="16"/>
        <v>932.62</v>
      </c>
    </row>
    <row r="106" spans="1:10" x14ac:dyDescent="0.2">
      <c r="A106" s="9" t="s">
        <v>169</v>
      </c>
      <c r="B106" s="29" t="s">
        <v>170</v>
      </c>
      <c r="C106" s="30">
        <v>2400</v>
      </c>
      <c r="D106" s="30">
        <v>2400</v>
      </c>
      <c r="E106" s="30">
        <v>480</v>
      </c>
      <c r="F106" s="30">
        <v>0</v>
      </c>
      <c r="G106" s="30">
        <v>378.98</v>
      </c>
      <c r="H106" s="31">
        <f t="shared" si="15"/>
        <v>101.01999999999998</v>
      </c>
      <c r="I106" s="30">
        <v>0</v>
      </c>
      <c r="J106" s="31">
        <f t="shared" si="16"/>
        <v>2021.02</v>
      </c>
    </row>
    <row r="107" spans="1:10" x14ac:dyDescent="0.2">
      <c r="A107" s="9" t="s">
        <v>171</v>
      </c>
      <c r="B107" s="29" t="s">
        <v>172</v>
      </c>
      <c r="C107" s="30">
        <v>24054</v>
      </c>
      <c r="D107" s="30">
        <v>24754</v>
      </c>
      <c r="E107" s="30">
        <v>5606</v>
      </c>
      <c r="F107" s="30">
        <v>11.5</v>
      </c>
      <c r="G107" s="30">
        <v>1894.38</v>
      </c>
      <c r="H107" s="31">
        <f t="shared" si="15"/>
        <v>3700.12</v>
      </c>
      <c r="I107" s="30">
        <v>0</v>
      </c>
      <c r="J107" s="31">
        <f t="shared" si="16"/>
        <v>22848.12</v>
      </c>
    </row>
    <row r="108" spans="1:10" x14ac:dyDescent="0.2">
      <c r="A108" s="9" t="s">
        <v>173</v>
      </c>
      <c r="B108" s="29" t="s">
        <v>174</v>
      </c>
      <c r="C108" s="30">
        <v>4200</v>
      </c>
      <c r="D108" s="30">
        <v>7300</v>
      </c>
      <c r="E108" s="30">
        <v>3940</v>
      </c>
      <c r="F108" s="30">
        <v>17.7</v>
      </c>
      <c r="G108" s="30">
        <v>1403.99</v>
      </c>
      <c r="H108" s="31">
        <f t="shared" si="15"/>
        <v>2518.3100000000004</v>
      </c>
      <c r="I108" s="30">
        <v>0</v>
      </c>
      <c r="J108" s="31">
        <f t="shared" si="16"/>
        <v>5878.31</v>
      </c>
    </row>
    <row r="109" spans="1:10" x14ac:dyDescent="0.2">
      <c r="A109" s="9" t="s">
        <v>175</v>
      </c>
      <c r="B109" s="29" t="s">
        <v>176</v>
      </c>
      <c r="C109" s="30">
        <v>11700</v>
      </c>
      <c r="D109" s="30">
        <v>11200</v>
      </c>
      <c r="E109" s="30">
        <v>1840</v>
      </c>
      <c r="F109" s="30">
        <v>0</v>
      </c>
      <c r="G109" s="30">
        <v>428</v>
      </c>
      <c r="H109" s="31">
        <f t="shared" si="15"/>
        <v>1412</v>
      </c>
      <c r="I109" s="30">
        <v>0</v>
      </c>
      <c r="J109" s="31">
        <f t="shared" si="16"/>
        <v>10772</v>
      </c>
    </row>
    <row r="110" spans="1:10" x14ac:dyDescent="0.2">
      <c r="A110" s="9" t="s">
        <v>177</v>
      </c>
      <c r="B110" s="29" t="s">
        <v>178</v>
      </c>
      <c r="C110" s="30">
        <v>36460</v>
      </c>
      <c r="D110" s="30">
        <v>42960</v>
      </c>
      <c r="E110" s="30">
        <v>13840</v>
      </c>
      <c r="F110" s="30">
        <v>0</v>
      </c>
      <c r="G110" s="30">
        <v>7600.59</v>
      </c>
      <c r="H110" s="31">
        <f t="shared" si="15"/>
        <v>6239.41</v>
      </c>
      <c r="I110" s="30">
        <v>0</v>
      </c>
      <c r="J110" s="31">
        <f t="shared" si="16"/>
        <v>35359.410000000003</v>
      </c>
    </row>
    <row r="111" spans="1:10" x14ac:dyDescent="0.2">
      <c r="A111" s="9" t="s">
        <v>179</v>
      </c>
      <c r="B111" s="29" t="s">
        <v>180</v>
      </c>
      <c r="C111" s="30">
        <v>11700</v>
      </c>
      <c r="D111" s="30">
        <v>12700</v>
      </c>
      <c r="E111" s="30">
        <v>3340</v>
      </c>
      <c r="F111" s="30">
        <v>0</v>
      </c>
      <c r="G111" s="30">
        <v>0</v>
      </c>
      <c r="H111" s="31">
        <f t="shared" si="15"/>
        <v>3340</v>
      </c>
      <c r="I111" s="30">
        <v>0</v>
      </c>
      <c r="J111" s="31">
        <f t="shared" si="16"/>
        <v>12700</v>
      </c>
    </row>
    <row r="112" spans="1:10" x14ac:dyDescent="0.2">
      <c r="A112" s="9" t="s">
        <v>181</v>
      </c>
      <c r="B112" s="29" t="s">
        <v>182</v>
      </c>
      <c r="C112" s="30">
        <v>111337</v>
      </c>
      <c r="D112" s="30">
        <v>117537</v>
      </c>
      <c r="E112" s="30">
        <v>28465</v>
      </c>
      <c r="F112" s="30">
        <v>0</v>
      </c>
      <c r="G112" s="30">
        <v>18438.86</v>
      </c>
      <c r="H112" s="31">
        <f t="shared" si="15"/>
        <v>10026.14</v>
      </c>
      <c r="I112" s="30">
        <v>0</v>
      </c>
      <c r="J112" s="31">
        <f t="shared" si="16"/>
        <v>99098.14</v>
      </c>
    </row>
    <row r="113" spans="1:10" x14ac:dyDescent="0.2">
      <c r="A113" s="9">
        <v>277</v>
      </c>
      <c r="B113" s="29" t="s">
        <v>183</v>
      </c>
      <c r="C113" s="30">
        <v>2000</v>
      </c>
      <c r="D113" s="30">
        <v>2000</v>
      </c>
      <c r="E113" s="30">
        <v>400</v>
      </c>
      <c r="F113" s="30">
        <v>0</v>
      </c>
      <c r="G113" s="30">
        <v>0</v>
      </c>
      <c r="H113" s="31">
        <f t="shared" si="15"/>
        <v>400</v>
      </c>
      <c r="I113" s="30">
        <v>0</v>
      </c>
      <c r="J113" s="31">
        <f t="shared" si="16"/>
        <v>2000</v>
      </c>
    </row>
    <row r="114" spans="1:10" x14ac:dyDescent="0.2">
      <c r="A114" s="9" t="s">
        <v>184</v>
      </c>
      <c r="B114" s="29" t="s">
        <v>185</v>
      </c>
      <c r="C114" s="30">
        <v>2500</v>
      </c>
      <c r="D114" s="30">
        <v>2500</v>
      </c>
      <c r="E114" s="30">
        <v>500</v>
      </c>
      <c r="F114" s="30">
        <v>0</v>
      </c>
      <c r="G114" s="30">
        <v>0</v>
      </c>
      <c r="H114" s="31">
        <f t="shared" si="15"/>
        <v>500</v>
      </c>
      <c r="I114" s="30">
        <v>0</v>
      </c>
      <c r="J114" s="31">
        <f t="shared" si="16"/>
        <v>2500</v>
      </c>
    </row>
    <row r="115" spans="1:10" x14ac:dyDescent="0.2">
      <c r="A115" s="9" t="s">
        <v>186</v>
      </c>
      <c r="B115" s="29" t="s">
        <v>187</v>
      </c>
      <c r="C115" s="30">
        <v>16000</v>
      </c>
      <c r="D115" s="30">
        <v>16000</v>
      </c>
      <c r="E115" s="30">
        <v>3200</v>
      </c>
      <c r="F115" s="30">
        <v>0</v>
      </c>
      <c r="G115" s="30">
        <v>186.51</v>
      </c>
      <c r="H115" s="31">
        <f t="shared" si="15"/>
        <v>3013.49</v>
      </c>
      <c r="I115" s="30">
        <v>0</v>
      </c>
      <c r="J115" s="31">
        <f t="shared" si="16"/>
        <v>15813.49</v>
      </c>
    </row>
    <row r="116" spans="1:10" x14ac:dyDescent="0.2">
      <c r="A116" s="9" t="s">
        <v>188</v>
      </c>
      <c r="B116" s="29" t="s">
        <v>189</v>
      </c>
      <c r="C116" s="30">
        <v>24503</v>
      </c>
      <c r="D116" s="30">
        <v>24503</v>
      </c>
      <c r="E116" s="30">
        <v>4903</v>
      </c>
      <c r="F116" s="30">
        <v>0</v>
      </c>
      <c r="G116" s="30">
        <v>3120.54</v>
      </c>
      <c r="H116" s="31">
        <f t="shared" si="15"/>
        <v>1782.46</v>
      </c>
      <c r="I116" s="30">
        <v>0</v>
      </c>
      <c r="J116" s="31">
        <f t="shared" si="16"/>
        <v>21382.46</v>
      </c>
    </row>
    <row r="117" spans="1:10" x14ac:dyDescent="0.2">
      <c r="A117" s="9">
        <v>291</v>
      </c>
      <c r="B117" s="29" t="s">
        <v>190</v>
      </c>
      <c r="C117" s="30">
        <v>2200</v>
      </c>
      <c r="D117" s="30">
        <v>2300</v>
      </c>
      <c r="E117" s="30">
        <v>2300</v>
      </c>
      <c r="F117" s="30">
        <v>163.5</v>
      </c>
      <c r="G117" s="30">
        <v>2083.73</v>
      </c>
      <c r="H117" s="31">
        <f t="shared" si="15"/>
        <v>52.769999999999982</v>
      </c>
      <c r="I117" s="30">
        <v>0</v>
      </c>
      <c r="J117" s="31">
        <f t="shared" si="16"/>
        <v>52.769999999999982</v>
      </c>
    </row>
    <row r="118" spans="1:10" x14ac:dyDescent="0.2">
      <c r="A118" s="9">
        <v>293</v>
      </c>
      <c r="B118" s="29" t="s">
        <v>191</v>
      </c>
      <c r="C118" s="30">
        <v>8330</v>
      </c>
      <c r="D118" s="30">
        <v>4730</v>
      </c>
      <c r="E118" s="30">
        <v>4730</v>
      </c>
      <c r="F118" s="30">
        <v>0</v>
      </c>
      <c r="G118" s="30">
        <v>0</v>
      </c>
      <c r="H118" s="31">
        <f t="shared" si="15"/>
        <v>4730</v>
      </c>
      <c r="I118" s="30">
        <v>0</v>
      </c>
      <c r="J118" s="31">
        <f t="shared" si="16"/>
        <v>4730</v>
      </c>
    </row>
    <row r="119" spans="1:10" x14ac:dyDescent="0.2">
      <c r="A119" s="9">
        <v>295</v>
      </c>
      <c r="B119" s="29" t="s">
        <v>192</v>
      </c>
      <c r="C119" s="30">
        <v>500</v>
      </c>
      <c r="D119" s="30">
        <v>0</v>
      </c>
      <c r="E119" s="30">
        <v>0</v>
      </c>
      <c r="F119" s="30">
        <v>0</v>
      </c>
      <c r="G119" s="30">
        <v>0</v>
      </c>
      <c r="H119" s="31">
        <f t="shared" si="15"/>
        <v>0</v>
      </c>
      <c r="I119" s="30">
        <v>0</v>
      </c>
      <c r="J119" s="31">
        <f t="shared" si="16"/>
        <v>0</v>
      </c>
    </row>
    <row r="120" spans="1:10" x14ac:dyDescent="0.2">
      <c r="A120" s="9">
        <v>296</v>
      </c>
      <c r="B120" s="29" t="s">
        <v>193</v>
      </c>
      <c r="C120" s="30">
        <v>600</v>
      </c>
      <c r="D120" s="30">
        <v>0</v>
      </c>
      <c r="E120" s="30">
        <v>0</v>
      </c>
      <c r="F120" s="30">
        <v>0</v>
      </c>
      <c r="G120" s="30">
        <v>0</v>
      </c>
      <c r="H120" s="31">
        <f t="shared" si="15"/>
        <v>0</v>
      </c>
      <c r="I120" s="30">
        <v>0</v>
      </c>
      <c r="J120" s="31">
        <f t="shared" si="16"/>
        <v>0</v>
      </c>
    </row>
    <row r="121" spans="1:10" x14ac:dyDescent="0.2">
      <c r="A121" s="9">
        <v>297</v>
      </c>
      <c r="B121" s="29" t="s">
        <v>194</v>
      </c>
      <c r="C121" s="30">
        <v>300</v>
      </c>
      <c r="D121" s="30">
        <v>330</v>
      </c>
      <c r="E121" s="30">
        <v>330</v>
      </c>
      <c r="F121" s="30">
        <v>0</v>
      </c>
      <c r="G121" s="30">
        <v>10.06</v>
      </c>
      <c r="H121" s="31">
        <f t="shared" si="15"/>
        <v>319.94</v>
      </c>
      <c r="I121" s="30">
        <v>0</v>
      </c>
      <c r="J121" s="31">
        <f t="shared" si="16"/>
        <v>319.94</v>
      </c>
    </row>
    <row r="122" spans="1:10" x14ac:dyDescent="0.2">
      <c r="A122" s="9">
        <v>298</v>
      </c>
      <c r="B122" s="29" t="s">
        <v>195</v>
      </c>
      <c r="C122" s="30">
        <v>300</v>
      </c>
      <c r="D122" s="30">
        <v>350</v>
      </c>
      <c r="E122" s="30">
        <v>350</v>
      </c>
      <c r="F122" s="30">
        <v>0</v>
      </c>
      <c r="G122" s="30">
        <v>17.8</v>
      </c>
      <c r="H122" s="31">
        <f t="shared" si="15"/>
        <v>332.2</v>
      </c>
      <c r="I122" s="30">
        <v>0</v>
      </c>
      <c r="J122" s="31">
        <f t="shared" si="16"/>
        <v>332.2</v>
      </c>
    </row>
    <row r="123" spans="1:10" x14ac:dyDescent="0.2">
      <c r="A123" s="9">
        <v>299</v>
      </c>
      <c r="B123" s="29" t="s">
        <v>189</v>
      </c>
      <c r="C123" s="30">
        <v>2500</v>
      </c>
      <c r="D123" s="30">
        <v>0</v>
      </c>
      <c r="E123" s="30">
        <v>0</v>
      </c>
      <c r="F123" s="30">
        <v>0</v>
      </c>
      <c r="G123" s="30">
        <v>0</v>
      </c>
      <c r="H123" s="31">
        <f t="shared" si="15"/>
        <v>0</v>
      </c>
      <c r="I123" s="30">
        <v>0</v>
      </c>
      <c r="J123" s="31">
        <f t="shared" si="16"/>
        <v>0</v>
      </c>
    </row>
    <row r="124" spans="1:10" x14ac:dyDescent="0.2">
      <c r="A124" s="33"/>
      <c r="B124" s="34"/>
      <c r="C124" s="35"/>
      <c r="D124" s="35"/>
      <c r="E124" s="35"/>
      <c r="F124" s="35"/>
      <c r="G124" s="35"/>
      <c r="H124" s="36"/>
      <c r="I124" s="35"/>
      <c r="J124" s="36"/>
    </row>
    <row r="125" spans="1:10" x14ac:dyDescent="0.2">
      <c r="A125" s="33"/>
      <c r="B125" s="37" t="s">
        <v>196</v>
      </c>
      <c r="C125" s="38">
        <f t="shared" ref="C125:J125" si="17">SUM(C127:C127)</f>
        <v>0</v>
      </c>
      <c r="D125" s="38">
        <f t="shared" si="17"/>
        <v>0</v>
      </c>
      <c r="E125" s="38">
        <f t="shared" si="17"/>
        <v>0</v>
      </c>
      <c r="F125" s="38">
        <f t="shared" si="17"/>
        <v>0</v>
      </c>
      <c r="G125" s="38">
        <f t="shared" si="17"/>
        <v>0</v>
      </c>
      <c r="H125" s="38">
        <f t="shared" si="17"/>
        <v>0</v>
      </c>
      <c r="I125" s="38">
        <f t="shared" si="17"/>
        <v>0</v>
      </c>
      <c r="J125" s="38">
        <f t="shared" si="17"/>
        <v>0</v>
      </c>
    </row>
    <row r="126" spans="1:10" x14ac:dyDescent="0.2">
      <c r="A126" s="33"/>
      <c r="B126" s="39"/>
      <c r="C126" s="35"/>
      <c r="D126" s="35"/>
      <c r="E126" s="35"/>
      <c r="F126" s="35"/>
      <c r="G126" s="35"/>
      <c r="H126" s="36"/>
      <c r="I126" s="35"/>
      <c r="J126" s="36"/>
    </row>
    <row r="127" spans="1:10" x14ac:dyDescent="0.2">
      <c r="A127" s="9">
        <v>399</v>
      </c>
      <c r="B127" s="29" t="s">
        <v>197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1">
        <f t="shared" ref="H127" si="18">SUM(E127-F127-G127)</f>
        <v>0</v>
      </c>
      <c r="I127" s="31">
        <v>0</v>
      </c>
      <c r="J127" s="31">
        <f t="shared" ref="J127" si="19">SUM(D127-F127-G127)</f>
        <v>0</v>
      </c>
    </row>
    <row r="128" spans="1:10" x14ac:dyDescent="0.2">
      <c r="C128" s="30"/>
      <c r="D128" s="30"/>
      <c r="E128" s="30"/>
      <c r="F128" s="30"/>
      <c r="G128" s="30"/>
      <c r="H128" s="31"/>
      <c r="J128" s="31"/>
    </row>
    <row r="129" spans="1:10" x14ac:dyDescent="0.2">
      <c r="A129" s="33"/>
      <c r="B129" s="37" t="s">
        <v>198</v>
      </c>
      <c r="C129" s="38">
        <f>SUM(C131)</f>
        <v>85000</v>
      </c>
      <c r="D129" s="38">
        <f t="shared" ref="D129:I129" si="20">SUM(D131)</f>
        <v>84500</v>
      </c>
      <c r="E129" s="38">
        <f t="shared" si="20"/>
        <v>46500</v>
      </c>
      <c r="F129" s="38">
        <f>SUM(F131)</f>
        <v>0</v>
      </c>
      <c r="G129" s="40">
        <f t="shared" si="20"/>
        <v>0</v>
      </c>
      <c r="H129" s="40">
        <f t="shared" si="20"/>
        <v>46500</v>
      </c>
      <c r="I129" s="38">
        <f t="shared" si="20"/>
        <v>0</v>
      </c>
      <c r="J129" s="40">
        <f>SUM(J131)</f>
        <v>84500</v>
      </c>
    </row>
    <row r="130" spans="1:10" x14ac:dyDescent="0.2">
      <c r="A130" s="33"/>
      <c r="B130" s="39"/>
      <c r="C130" s="35"/>
      <c r="D130" s="35"/>
      <c r="E130" s="35"/>
      <c r="F130" s="35"/>
      <c r="G130" s="35"/>
      <c r="H130" s="36"/>
      <c r="I130" s="35"/>
      <c r="J130" s="36"/>
    </row>
    <row r="131" spans="1:10" x14ac:dyDescent="0.2">
      <c r="A131" s="33" t="s">
        <v>199</v>
      </c>
      <c r="B131" s="34" t="s">
        <v>200</v>
      </c>
      <c r="C131" s="30">
        <v>85000</v>
      </c>
      <c r="D131" s="30">
        <v>84500</v>
      </c>
      <c r="E131" s="30">
        <v>46500</v>
      </c>
      <c r="F131" s="30">
        <v>0</v>
      </c>
      <c r="G131" s="30">
        <v>0</v>
      </c>
      <c r="H131" s="31">
        <f>SUM(E131-F131-G131)</f>
        <v>46500</v>
      </c>
      <c r="I131" s="31">
        <v>0</v>
      </c>
      <c r="J131" s="31">
        <f>SUM(D131-F131-G131)</f>
        <v>84500</v>
      </c>
    </row>
    <row r="132" spans="1:10" x14ac:dyDescent="0.2">
      <c r="A132" s="33"/>
      <c r="B132" s="34"/>
      <c r="C132" s="35"/>
      <c r="D132" s="35"/>
      <c r="E132" s="35"/>
      <c r="F132" s="35"/>
      <c r="G132" s="35"/>
      <c r="H132" s="36"/>
      <c r="I132" s="35"/>
      <c r="J132" s="36"/>
    </row>
    <row r="133" spans="1:10" x14ac:dyDescent="0.2">
      <c r="A133" s="33"/>
      <c r="B133" s="37" t="s">
        <v>201</v>
      </c>
      <c r="C133" s="38">
        <f t="shared" ref="C133:J133" si="21">SUM(C135:C140)</f>
        <v>1569048</v>
      </c>
      <c r="D133" s="38">
        <f t="shared" si="21"/>
        <v>1529448</v>
      </c>
      <c r="E133" s="38">
        <f t="shared" si="21"/>
        <v>290806</v>
      </c>
      <c r="F133" s="38">
        <f t="shared" si="21"/>
        <v>0</v>
      </c>
      <c r="G133" s="38">
        <f t="shared" si="21"/>
        <v>205007.86000000002</v>
      </c>
      <c r="H133" s="40">
        <f t="shared" si="21"/>
        <v>85798.14</v>
      </c>
      <c r="I133" s="38">
        <f t="shared" si="21"/>
        <v>0</v>
      </c>
      <c r="J133" s="40">
        <f t="shared" si="21"/>
        <v>1324440.1399999999</v>
      </c>
    </row>
    <row r="134" spans="1:10" x14ac:dyDescent="0.2">
      <c r="A134" s="33"/>
      <c r="B134" s="39"/>
      <c r="C134" s="35"/>
      <c r="D134" s="35"/>
      <c r="E134" s="35"/>
      <c r="F134" s="35"/>
      <c r="G134" s="35"/>
      <c r="H134" s="36"/>
      <c r="I134" s="35"/>
      <c r="J134" s="36"/>
    </row>
    <row r="135" spans="1:10" x14ac:dyDescent="0.2">
      <c r="A135" s="9" t="s">
        <v>202</v>
      </c>
      <c r="B135" s="29" t="s">
        <v>203</v>
      </c>
      <c r="C135" s="30">
        <v>300000</v>
      </c>
      <c r="D135" s="30">
        <v>260400</v>
      </c>
      <c r="E135" s="30">
        <v>10400</v>
      </c>
      <c r="F135" s="30">
        <v>0</v>
      </c>
      <c r="G135" s="30">
        <v>0</v>
      </c>
      <c r="H135" s="31">
        <f t="shared" ref="H135:H140" si="22">SUM(E135-F135-G135)</f>
        <v>10400</v>
      </c>
      <c r="I135" s="31">
        <v>0</v>
      </c>
      <c r="J135" s="31">
        <f t="shared" ref="J135:J140" si="23">SUM(D135-F135-G135)</f>
        <v>260400</v>
      </c>
    </row>
    <row r="136" spans="1:10" x14ac:dyDescent="0.2">
      <c r="A136" s="9">
        <v>611</v>
      </c>
      <c r="B136" s="29" t="s">
        <v>204</v>
      </c>
      <c r="C136" s="30">
        <v>30000</v>
      </c>
      <c r="D136" s="30">
        <v>30000</v>
      </c>
      <c r="E136" s="30">
        <v>3000</v>
      </c>
      <c r="F136" s="30">
        <v>0</v>
      </c>
      <c r="G136" s="30">
        <v>729.2</v>
      </c>
      <c r="H136" s="31">
        <f t="shared" si="22"/>
        <v>2270.8000000000002</v>
      </c>
      <c r="I136" s="31">
        <v>0</v>
      </c>
      <c r="J136" s="31">
        <f t="shared" si="23"/>
        <v>29270.799999999999</v>
      </c>
    </row>
    <row r="137" spans="1:10" x14ac:dyDescent="0.2">
      <c r="A137" s="41">
        <v>614</v>
      </c>
      <c r="B137" s="42" t="s">
        <v>205</v>
      </c>
      <c r="C137" s="30">
        <v>1094048</v>
      </c>
      <c r="D137" s="30">
        <v>1094048</v>
      </c>
      <c r="E137" s="30">
        <v>276000</v>
      </c>
      <c r="F137" s="30">
        <v>0</v>
      </c>
      <c r="G137" s="30">
        <v>204278.66</v>
      </c>
      <c r="H137" s="31">
        <f t="shared" si="22"/>
        <v>71721.34</v>
      </c>
      <c r="I137" s="31">
        <v>0</v>
      </c>
      <c r="J137" s="31">
        <f t="shared" si="23"/>
        <v>889769.34</v>
      </c>
    </row>
    <row r="138" spans="1:10" x14ac:dyDescent="0.2">
      <c r="A138" s="9" t="s">
        <v>206</v>
      </c>
      <c r="B138" s="29" t="s">
        <v>207</v>
      </c>
      <c r="C138" s="30">
        <v>0</v>
      </c>
      <c r="D138" s="30">
        <v>0</v>
      </c>
      <c r="E138" s="30">
        <v>0</v>
      </c>
      <c r="F138" s="30">
        <v>0</v>
      </c>
      <c r="G138" s="30">
        <v>0</v>
      </c>
      <c r="H138" s="31">
        <f t="shared" si="22"/>
        <v>0</v>
      </c>
      <c r="I138" s="31">
        <v>0</v>
      </c>
      <c r="J138" s="31">
        <f t="shared" si="23"/>
        <v>0</v>
      </c>
    </row>
    <row r="139" spans="1:10" x14ac:dyDescent="0.2">
      <c r="A139" s="9">
        <v>621</v>
      </c>
      <c r="B139" s="29" t="s">
        <v>208</v>
      </c>
      <c r="C139" s="30">
        <v>140000</v>
      </c>
      <c r="D139" s="30">
        <v>140000</v>
      </c>
      <c r="E139" s="30">
        <v>1406</v>
      </c>
      <c r="F139" s="30">
        <v>0</v>
      </c>
      <c r="G139" s="30">
        <v>0</v>
      </c>
      <c r="H139" s="31">
        <f>SUM(E139-F139-G139)</f>
        <v>1406</v>
      </c>
      <c r="I139" s="31">
        <v>0</v>
      </c>
      <c r="J139" s="31">
        <f t="shared" si="23"/>
        <v>140000</v>
      </c>
    </row>
    <row r="140" spans="1:10" x14ac:dyDescent="0.2">
      <c r="A140" s="9" t="s">
        <v>209</v>
      </c>
      <c r="B140" s="29" t="s">
        <v>210</v>
      </c>
      <c r="C140" s="30">
        <v>5000</v>
      </c>
      <c r="D140" s="30">
        <v>5000</v>
      </c>
      <c r="E140" s="30">
        <v>0</v>
      </c>
      <c r="F140" s="30">
        <v>0</v>
      </c>
      <c r="G140" s="30">
        <v>0</v>
      </c>
      <c r="H140" s="31">
        <f t="shared" si="22"/>
        <v>0</v>
      </c>
      <c r="I140" s="31">
        <v>0</v>
      </c>
      <c r="J140" s="31">
        <f t="shared" si="23"/>
        <v>5000</v>
      </c>
    </row>
    <row r="141" spans="1:10" x14ac:dyDescent="0.2">
      <c r="A141" s="17"/>
      <c r="B141" s="18"/>
      <c r="C141" s="19"/>
      <c r="D141" s="19"/>
      <c r="E141" s="19"/>
      <c r="F141" s="19"/>
      <c r="G141" s="19"/>
      <c r="H141" s="20"/>
      <c r="I141" s="21"/>
      <c r="J141" s="31"/>
    </row>
    <row r="142" spans="1:10" x14ac:dyDescent="0.2">
      <c r="A142" s="17"/>
      <c r="B142" s="18"/>
      <c r="C142" s="19"/>
      <c r="D142" s="19"/>
      <c r="E142" s="19"/>
      <c r="F142" s="19"/>
      <c r="G142" s="19"/>
      <c r="H142" s="20"/>
      <c r="I142" s="21"/>
      <c r="J142" s="20"/>
    </row>
    <row r="143" spans="1:10" x14ac:dyDescent="0.2">
      <c r="A143" s="54" t="s">
        <v>0</v>
      </c>
      <c r="B143" s="54"/>
      <c r="C143" s="24">
        <f t="shared" ref="C143:J143" si="24">SUM(C145+C154+C166+C201+C216+C220)</f>
        <v>3497923</v>
      </c>
      <c r="D143" s="24">
        <f t="shared" si="24"/>
        <v>3497923</v>
      </c>
      <c r="E143" s="24">
        <f t="shared" si="24"/>
        <v>567226</v>
      </c>
      <c r="F143" s="24">
        <f t="shared" si="24"/>
        <v>381.6</v>
      </c>
      <c r="G143" s="24">
        <f t="shared" si="24"/>
        <v>63481.3</v>
      </c>
      <c r="H143" s="24">
        <f t="shared" si="24"/>
        <v>503363.10000000003</v>
      </c>
      <c r="I143" s="24">
        <f t="shared" si="24"/>
        <v>905295.39999999991</v>
      </c>
      <c r="J143" s="24">
        <f t="shared" si="24"/>
        <v>3434060.1</v>
      </c>
    </row>
    <row r="144" spans="1:10" x14ac:dyDescent="0.2">
      <c r="A144" s="17"/>
      <c r="B144" s="25"/>
      <c r="C144" s="26"/>
      <c r="D144" s="26"/>
      <c r="E144" s="26"/>
      <c r="F144" s="26"/>
      <c r="G144" s="26"/>
      <c r="H144" s="27"/>
      <c r="I144" s="26"/>
      <c r="J144" s="27"/>
    </row>
    <row r="145" spans="1:10" x14ac:dyDescent="0.2">
      <c r="A145" s="17"/>
      <c r="B145" s="28" t="s">
        <v>18</v>
      </c>
      <c r="C145" s="22">
        <f>SUM(C147:C152)</f>
        <v>195115</v>
      </c>
      <c r="D145" s="22">
        <f>SUM(D147:D152)</f>
        <v>195115</v>
      </c>
      <c r="E145" s="22">
        <f t="shared" ref="E145:I145" si="25">SUM(E147:E152)</f>
        <v>34700</v>
      </c>
      <c r="F145" s="22">
        <f>SUM(F147:F152)</f>
        <v>0</v>
      </c>
      <c r="G145" s="22">
        <f t="shared" si="25"/>
        <v>2891.33</v>
      </c>
      <c r="H145" s="23">
        <f>SUM(H147:H152)</f>
        <v>31808.67</v>
      </c>
      <c r="I145" s="22">
        <f t="shared" si="25"/>
        <v>0</v>
      </c>
      <c r="J145" s="23">
        <f>SUM(J147:J152)</f>
        <v>192223.67</v>
      </c>
    </row>
    <row r="147" spans="1:10" x14ac:dyDescent="0.2">
      <c r="A147" s="9" t="s">
        <v>211</v>
      </c>
      <c r="B147" s="29" t="s">
        <v>212</v>
      </c>
      <c r="C147" s="30">
        <v>157200</v>
      </c>
      <c r="D147" s="30">
        <v>157200</v>
      </c>
      <c r="E147" s="30">
        <v>26200</v>
      </c>
      <c r="F147" s="30">
        <v>0</v>
      </c>
      <c r="G147" s="30">
        <v>863.33</v>
      </c>
      <c r="H147" s="31">
        <f t="shared" ref="H147:H152" si="26">SUM(E147-F147-G147)</f>
        <v>25336.67</v>
      </c>
      <c r="I147" s="31">
        <v>0</v>
      </c>
      <c r="J147" s="31">
        <f t="shared" ref="J147:J152" si="27">SUM(D147-F147-G147)</f>
        <v>156336.67000000001</v>
      </c>
    </row>
    <row r="148" spans="1:10" x14ac:dyDescent="0.2">
      <c r="A148" s="9" t="s">
        <v>37</v>
      </c>
      <c r="B148" s="29" t="s">
        <v>38</v>
      </c>
      <c r="C148" s="30">
        <v>13100</v>
      </c>
      <c r="D148" s="30">
        <v>13100</v>
      </c>
      <c r="E148" s="30">
        <v>4366</v>
      </c>
      <c r="F148" s="30">
        <v>0</v>
      </c>
      <c r="G148" s="30">
        <v>0</v>
      </c>
      <c r="H148" s="31">
        <f t="shared" si="26"/>
        <v>4366</v>
      </c>
      <c r="I148" s="31">
        <v>0</v>
      </c>
      <c r="J148" s="31">
        <f t="shared" si="27"/>
        <v>13100</v>
      </c>
    </row>
    <row r="149" spans="1:10" x14ac:dyDescent="0.2">
      <c r="A149" s="9" t="s">
        <v>39</v>
      </c>
      <c r="B149" s="29" t="s">
        <v>40</v>
      </c>
      <c r="C149" s="30">
        <v>20665</v>
      </c>
      <c r="D149" s="30">
        <v>20665</v>
      </c>
      <c r="E149" s="30">
        <v>3444</v>
      </c>
      <c r="F149" s="30">
        <v>0</v>
      </c>
      <c r="G149" s="30">
        <v>1722</v>
      </c>
      <c r="H149" s="31">
        <f t="shared" si="26"/>
        <v>1722</v>
      </c>
      <c r="I149" s="31">
        <v>0</v>
      </c>
      <c r="J149" s="31">
        <f t="shared" si="27"/>
        <v>18943</v>
      </c>
    </row>
    <row r="150" spans="1:10" x14ac:dyDescent="0.2">
      <c r="A150" s="9" t="s">
        <v>41</v>
      </c>
      <c r="B150" s="29" t="s">
        <v>42</v>
      </c>
      <c r="C150" s="30">
        <v>2358</v>
      </c>
      <c r="D150" s="30">
        <v>2358</v>
      </c>
      <c r="E150" s="30">
        <v>392</v>
      </c>
      <c r="F150" s="30">
        <v>0</v>
      </c>
      <c r="G150" s="30">
        <v>196</v>
      </c>
      <c r="H150" s="31">
        <f t="shared" si="26"/>
        <v>196</v>
      </c>
      <c r="I150" s="31">
        <v>0</v>
      </c>
      <c r="J150" s="31">
        <f t="shared" si="27"/>
        <v>2162</v>
      </c>
    </row>
    <row r="151" spans="1:10" x14ac:dyDescent="0.2">
      <c r="A151" s="9" t="s">
        <v>43</v>
      </c>
      <c r="B151" s="29" t="s">
        <v>44</v>
      </c>
      <c r="C151" s="30">
        <v>1320</v>
      </c>
      <c r="D151" s="30">
        <v>1320</v>
      </c>
      <c r="E151" s="30">
        <v>220</v>
      </c>
      <c r="F151" s="30">
        <v>0</v>
      </c>
      <c r="G151" s="30">
        <v>110</v>
      </c>
      <c r="H151" s="31">
        <f t="shared" si="26"/>
        <v>110</v>
      </c>
      <c r="I151" s="31">
        <v>0</v>
      </c>
      <c r="J151" s="31">
        <f t="shared" si="27"/>
        <v>1210</v>
      </c>
    </row>
    <row r="152" spans="1:10" x14ac:dyDescent="0.2">
      <c r="A152" s="9" t="s">
        <v>45</v>
      </c>
      <c r="B152" s="29" t="s">
        <v>46</v>
      </c>
      <c r="C152" s="30">
        <v>472</v>
      </c>
      <c r="D152" s="30">
        <v>472</v>
      </c>
      <c r="E152" s="30">
        <v>78</v>
      </c>
      <c r="F152" s="30">
        <v>0</v>
      </c>
      <c r="G152" s="30">
        <v>0</v>
      </c>
      <c r="H152" s="31">
        <f t="shared" si="26"/>
        <v>78</v>
      </c>
      <c r="I152" s="31">
        <v>0</v>
      </c>
      <c r="J152" s="31">
        <f t="shared" si="27"/>
        <v>472</v>
      </c>
    </row>
    <row r="154" spans="1:10" x14ac:dyDescent="0.2">
      <c r="A154" s="17"/>
      <c r="B154" s="28" t="s">
        <v>56</v>
      </c>
      <c r="C154" s="22">
        <f t="shared" ref="C154:J154" si="28">SUM(C156:C164)</f>
        <v>1316808</v>
      </c>
      <c r="D154" s="22">
        <f t="shared" si="28"/>
        <v>1327208</v>
      </c>
      <c r="E154" s="22">
        <f t="shared" si="28"/>
        <v>223760</v>
      </c>
      <c r="F154" s="22">
        <f t="shared" si="28"/>
        <v>0</v>
      </c>
      <c r="G154" s="22">
        <f t="shared" si="28"/>
        <v>19356.150000000001</v>
      </c>
      <c r="H154" s="22">
        <f t="shared" si="28"/>
        <v>204403.85</v>
      </c>
      <c r="I154" s="22">
        <f t="shared" si="28"/>
        <v>458067.42</v>
      </c>
      <c r="J154" s="22">
        <f t="shared" si="28"/>
        <v>1307851.8500000001</v>
      </c>
    </row>
    <row r="156" spans="1:10" x14ac:dyDescent="0.2">
      <c r="A156" s="9" t="s">
        <v>81</v>
      </c>
      <c r="B156" s="29" t="s">
        <v>82</v>
      </c>
      <c r="C156" s="30">
        <v>51885</v>
      </c>
      <c r="D156" s="30">
        <v>67385</v>
      </c>
      <c r="E156" s="30">
        <v>25873</v>
      </c>
      <c r="F156" s="30">
        <v>0</v>
      </c>
      <c r="G156" s="30">
        <v>17732</v>
      </c>
      <c r="H156" s="31">
        <f t="shared" ref="H156:H164" si="29">SUM(E156-F156-G156)</f>
        <v>8141</v>
      </c>
      <c r="I156" s="31">
        <v>0</v>
      </c>
      <c r="J156" s="31">
        <f t="shared" ref="J156:J163" si="30">SUM(D156-F156-G156)</f>
        <v>49653</v>
      </c>
    </row>
    <row r="157" spans="1:10" x14ac:dyDescent="0.2">
      <c r="A157" s="9">
        <v>142</v>
      </c>
      <c r="B157" s="29" t="s">
        <v>84</v>
      </c>
      <c r="C157" s="30">
        <v>9000</v>
      </c>
      <c r="D157" s="30">
        <v>9000</v>
      </c>
      <c r="E157" s="30">
        <v>1800</v>
      </c>
      <c r="F157" s="30">
        <v>0</v>
      </c>
      <c r="G157" s="30">
        <v>0</v>
      </c>
      <c r="H157" s="31">
        <f t="shared" si="29"/>
        <v>1800</v>
      </c>
      <c r="I157" s="31">
        <v>0</v>
      </c>
      <c r="J157" s="31">
        <f t="shared" si="30"/>
        <v>9000</v>
      </c>
    </row>
    <row r="158" spans="1:10" x14ac:dyDescent="0.2">
      <c r="A158" s="9" t="s">
        <v>85</v>
      </c>
      <c r="B158" s="29" t="s">
        <v>86</v>
      </c>
      <c r="C158" s="30">
        <v>3923</v>
      </c>
      <c r="D158" s="30">
        <v>3923</v>
      </c>
      <c r="E158" s="30">
        <v>787</v>
      </c>
      <c r="F158" s="30">
        <v>0</v>
      </c>
      <c r="G158" s="30">
        <v>0</v>
      </c>
      <c r="H158" s="31">
        <f t="shared" si="29"/>
        <v>787</v>
      </c>
      <c r="I158" s="31">
        <v>0</v>
      </c>
      <c r="J158" s="31">
        <f t="shared" si="30"/>
        <v>3923</v>
      </c>
    </row>
    <row r="159" spans="1:10" x14ac:dyDescent="0.2">
      <c r="A159" s="9" t="s">
        <v>87</v>
      </c>
      <c r="B159" s="29" t="s">
        <v>88</v>
      </c>
      <c r="C159" s="30">
        <v>9000</v>
      </c>
      <c r="D159" s="30">
        <v>9800</v>
      </c>
      <c r="E159" s="30">
        <v>2600</v>
      </c>
      <c r="F159" s="30">
        <v>0</v>
      </c>
      <c r="G159" s="30">
        <v>1624.15</v>
      </c>
      <c r="H159" s="31">
        <f t="shared" si="29"/>
        <v>975.84999999999991</v>
      </c>
      <c r="I159" s="31">
        <v>0</v>
      </c>
      <c r="J159" s="31">
        <f t="shared" si="30"/>
        <v>8175.85</v>
      </c>
    </row>
    <row r="160" spans="1:10" x14ac:dyDescent="0.2">
      <c r="A160" s="9" t="s">
        <v>213</v>
      </c>
      <c r="B160" s="29" t="s">
        <v>214</v>
      </c>
      <c r="C160" s="30">
        <v>6000</v>
      </c>
      <c r="D160" s="30">
        <v>6000</v>
      </c>
      <c r="E160" s="30">
        <v>1200</v>
      </c>
      <c r="F160" s="30">
        <v>0</v>
      </c>
      <c r="G160" s="30">
        <v>0</v>
      </c>
      <c r="H160" s="31">
        <f t="shared" si="29"/>
        <v>1200</v>
      </c>
      <c r="I160" s="31">
        <v>0</v>
      </c>
      <c r="J160" s="31">
        <f t="shared" si="30"/>
        <v>6000</v>
      </c>
    </row>
    <row r="161" spans="1:10" x14ac:dyDescent="0.2">
      <c r="A161" s="9" t="s">
        <v>90</v>
      </c>
      <c r="B161" s="29" t="s">
        <v>91</v>
      </c>
      <c r="C161" s="30">
        <v>2000</v>
      </c>
      <c r="D161" s="30">
        <v>2000</v>
      </c>
      <c r="E161" s="30">
        <v>400</v>
      </c>
      <c r="F161" s="30">
        <v>0</v>
      </c>
      <c r="G161" s="30">
        <v>0</v>
      </c>
      <c r="H161" s="31">
        <f t="shared" si="29"/>
        <v>400</v>
      </c>
      <c r="I161" s="31">
        <v>0</v>
      </c>
      <c r="J161" s="31">
        <f t="shared" si="30"/>
        <v>2000</v>
      </c>
    </row>
    <row r="162" spans="1:10" x14ac:dyDescent="0.2">
      <c r="A162" s="9" t="s">
        <v>96</v>
      </c>
      <c r="B162" s="29" t="s">
        <v>97</v>
      </c>
      <c r="C162" s="30">
        <v>10000</v>
      </c>
      <c r="D162" s="30">
        <v>10000</v>
      </c>
      <c r="E162" s="30">
        <v>2000</v>
      </c>
      <c r="F162" s="30">
        <v>0</v>
      </c>
      <c r="G162" s="30">
        <v>0</v>
      </c>
      <c r="H162" s="31">
        <f t="shared" si="29"/>
        <v>2000</v>
      </c>
      <c r="I162" s="43">
        <v>0</v>
      </c>
      <c r="J162" s="31">
        <f t="shared" si="30"/>
        <v>10000</v>
      </c>
    </row>
    <row r="163" spans="1:10" x14ac:dyDescent="0.2">
      <c r="A163" s="9" t="s">
        <v>215</v>
      </c>
      <c r="B163" s="29" t="s">
        <v>216</v>
      </c>
      <c r="C163" s="30">
        <v>5000</v>
      </c>
      <c r="D163" s="30">
        <v>5000</v>
      </c>
      <c r="E163" s="30">
        <v>1000</v>
      </c>
      <c r="F163" s="30">
        <v>0</v>
      </c>
      <c r="G163" s="30">
        <v>0</v>
      </c>
      <c r="H163" s="31">
        <f t="shared" si="29"/>
        <v>1000</v>
      </c>
      <c r="I163" s="43">
        <v>0</v>
      </c>
      <c r="J163" s="31">
        <f t="shared" si="30"/>
        <v>5000</v>
      </c>
    </row>
    <row r="164" spans="1:10" x14ac:dyDescent="0.2">
      <c r="A164" s="9" t="s">
        <v>98</v>
      </c>
      <c r="B164" s="29" t="s">
        <v>99</v>
      </c>
      <c r="C164" s="30">
        <v>1220000</v>
      </c>
      <c r="D164" s="30">
        <v>1214100</v>
      </c>
      <c r="E164" s="30">
        <v>188100</v>
      </c>
      <c r="F164" s="30">
        <v>0</v>
      </c>
      <c r="G164" s="30">
        <v>0</v>
      </c>
      <c r="H164" s="31">
        <f t="shared" si="29"/>
        <v>188100</v>
      </c>
      <c r="I164" s="30">
        <v>458067.42</v>
      </c>
      <c r="J164" s="31">
        <f>SUM(D164-F164-G164)</f>
        <v>1214100</v>
      </c>
    </row>
    <row r="165" spans="1:10" x14ac:dyDescent="0.2">
      <c r="A165" s="33"/>
      <c r="B165" s="34"/>
      <c r="C165" s="35"/>
      <c r="D165" s="35"/>
      <c r="E165" s="35"/>
      <c r="F165" s="35"/>
      <c r="G165" s="35"/>
      <c r="H165" s="36"/>
      <c r="I165" s="35"/>
      <c r="J165" s="36"/>
    </row>
    <row r="166" spans="1:10" x14ac:dyDescent="0.2">
      <c r="A166" s="33"/>
      <c r="B166" s="37" t="s">
        <v>111</v>
      </c>
      <c r="C166" s="38">
        <f t="shared" ref="C166:J166" si="31">SUM(C168:C199)</f>
        <v>282000</v>
      </c>
      <c r="D166" s="38">
        <f t="shared" si="31"/>
        <v>316000</v>
      </c>
      <c r="E166" s="38">
        <f t="shared" si="31"/>
        <v>100382</v>
      </c>
      <c r="F166" s="38">
        <f t="shared" si="31"/>
        <v>0</v>
      </c>
      <c r="G166" s="38">
        <f t="shared" si="31"/>
        <v>1929.7499999999998</v>
      </c>
      <c r="H166" s="38">
        <f t="shared" si="31"/>
        <v>98452.25</v>
      </c>
      <c r="I166" s="38">
        <f t="shared" si="31"/>
        <v>0</v>
      </c>
      <c r="J166" s="38">
        <f t="shared" si="31"/>
        <v>314070.25</v>
      </c>
    </row>
    <row r="167" spans="1:10" x14ac:dyDescent="0.2">
      <c r="A167" s="33"/>
      <c r="B167" s="39"/>
      <c r="C167" s="35"/>
      <c r="D167" s="35"/>
      <c r="E167" s="35"/>
      <c r="F167" s="35"/>
      <c r="G167" s="35"/>
      <c r="H167" s="36"/>
      <c r="I167" s="35"/>
      <c r="J167" s="36"/>
    </row>
    <row r="168" spans="1:10" x14ac:dyDescent="0.2">
      <c r="A168" s="9">
        <v>201</v>
      </c>
      <c r="B168" s="29" t="s">
        <v>113</v>
      </c>
      <c r="C168" s="30">
        <v>10000</v>
      </c>
      <c r="D168" s="30">
        <v>10000</v>
      </c>
      <c r="E168" s="30">
        <v>2000</v>
      </c>
      <c r="F168" s="30">
        <v>0</v>
      </c>
      <c r="G168" s="30">
        <v>0</v>
      </c>
      <c r="H168" s="31">
        <f t="shared" ref="H168:H195" si="32">SUM(E168-F168-G168)</f>
        <v>2000</v>
      </c>
      <c r="I168" s="30">
        <v>0</v>
      </c>
      <c r="J168" s="31">
        <f t="shared" ref="J168:J195" si="33">SUM(D168-F168-G168)</f>
        <v>10000</v>
      </c>
    </row>
    <row r="169" spans="1:10" x14ac:dyDescent="0.2">
      <c r="A169" s="9">
        <v>202</v>
      </c>
      <c r="B169" s="29" t="s">
        <v>115</v>
      </c>
      <c r="C169" s="30">
        <v>7000</v>
      </c>
      <c r="D169" s="30">
        <v>7000</v>
      </c>
      <c r="E169" s="30">
        <v>1400</v>
      </c>
      <c r="F169" s="30">
        <v>0</v>
      </c>
      <c r="G169" s="30">
        <v>0</v>
      </c>
      <c r="H169" s="31">
        <f t="shared" si="32"/>
        <v>1400</v>
      </c>
      <c r="I169" s="30">
        <v>0</v>
      </c>
      <c r="J169" s="31">
        <f t="shared" si="33"/>
        <v>7000</v>
      </c>
    </row>
    <row r="170" spans="1:10" x14ac:dyDescent="0.2">
      <c r="A170" s="9">
        <v>211</v>
      </c>
      <c r="B170" s="29" t="s">
        <v>119</v>
      </c>
      <c r="C170" s="30">
        <v>0</v>
      </c>
      <c r="D170" s="30">
        <v>100</v>
      </c>
      <c r="E170" s="30">
        <v>100</v>
      </c>
      <c r="F170" s="30">
        <v>0</v>
      </c>
      <c r="G170" s="30">
        <v>0</v>
      </c>
      <c r="H170" s="31">
        <f t="shared" ref="H170" si="34">SUM(E170-F170-G170)</f>
        <v>100</v>
      </c>
      <c r="I170" s="30">
        <v>0</v>
      </c>
      <c r="J170" s="31">
        <f t="shared" ref="J170" si="35">SUM(D170-F170-G170)</f>
        <v>100</v>
      </c>
    </row>
    <row r="171" spans="1:10" x14ac:dyDescent="0.2">
      <c r="A171" s="9" t="s">
        <v>120</v>
      </c>
      <c r="B171" s="29" t="s">
        <v>121</v>
      </c>
      <c r="C171" s="30">
        <v>25000</v>
      </c>
      <c r="D171" s="30">
        <v>21000</v>
      </c>
      <c r="E171" s="30">
        <v>1000</v>
      </c>
      <c r="F171" s="30">
        <v>0</v>
      </c>
      <c r="G171" s="30">
        <v>0</v>
      </c>
      <c r="H171" s="31">
        <f t="shared" si="32"/>
        <v>1000</v>
      </c>
      <c r="I171" s="30">
        <v>0</v>
      </c>
      <c r="J171" s="31">
        <f t="shared" si="33"/>
        <v>21000</v>
      </c>
    </row>
    <row r="172" spans="1:10" x14ac:dyDescent="0.2">
      <c r="A172" s="9">
        <v>213</v>
      </c>
      <c r="B172" s="29" t="s">
        <v>123</v>
      </c>
      <c r="C172" s="30">
        <v>0</v>
      </c>
      <c r="D172" s="30">
        <v>100</v>
      </c>
      <c r="E172" s="30">
        <v>100</v>
      </c>
      <c r="F172" s="30">
        <v>0</v>
      </c>
      <c r="G172" s="30">
        <v>0</v>
      </c>
      <c r="H172" s="31">
        <f t="shared" si="32"/>
        <v>100</v>
      </c>
      <c r="I172" s="30">
        <v>0</v>
      </c>
      <c r="J172" s="31">
        <f t="shared" si="33"/>
        <v>100</v>
      </c>
    </row>
    <row r="173" spans="1:10" x14ac:dyDescent="0.2">
      <c r="A173" s="9" t="s">
        <v>124</v>
      </c>
      <c r="B173" s="29" t="s">
        <v>125</v>
      </c>
      <c r="C173" s="30">
        <v>20000</v>
      </c>
      <c r="D173" s="30">
        <v>17000</v>
      </c>
      <c r="E173" s="30">
        <v>1000</v>
      </c>
      <c r="F173" s="30">
        <v>0</v>
      </c>
      <c r="G173" s="30">
        <v>0</v>
      </c>
      <c r="H173" s="31">
        <f t="shared" si="32"/>
        <v>1000</v>
      </c>
      <c r="I173" s="30">
        <v>0</v>
      </c>
      <c r="J173" s="31">
        <f t="shared" si="33"/>
        <v>17000</v>
      </c>
    </row>
    <row r="174" spans="1:10" x14ac:dyDescent="0.2">
      <c r="A174" s="9">
        <v>222</v>
      </c>
      <c r="B174" s="29" t="s">
        <v>131</v>
      </c>
      <c r="C174" s="30">
        <v>0</v>
      </c>
      <c r="D174" s="30">
        <v>2000</v>
      </c>
      <c r="E174" s="30">
        <v>2000</v>
      </c>
      <c r="F174" s="30">
        <v>0</v>
      </c>
      <c r="G174" s="30">
        <v>0</v>
      </c>
      <c r="H174" s="31">
        <f t="shared" ref="H174" si="36">SUM(E174-F174-G174)</f>
        <v>2000</v>
      </c>
      <c r="I174" s="30">
        <v>0</v>
      </c>
      <c r="J174" s="31">
        <f t="shared" ref="J174" si="37">SUM(D174-F174-G174)</f>
        <v>2000</v>
      </c>
    </row>
    <row r="175" spans="1:10" x14ac:dyDescent="0.2">
      <c r="A175" s="9">
        <v>231</v>
      </c>
      <c r="B175" s="29" t="s">
        <v>137</v>
      </c>
      <c r="C175" s="30">
        <v>50000</v>
      </c>
      <c r="D175" s="30">
        <v>47000</v>
      </c>
      <c r="E175" s="30">
        <v>15782</v>
      </c>
      <c r="F175" s="30">
        <v>0</v>
      </c>
      <c r="G175" s="30">
        <v>0</v>
      </c>
      <c r="H175" s="31">
        <f t="shared" si="32"/>
        <v>15782</v>
      </c>
      <c r="I175" s="30">
        <v>0</v>
      </c>
      <c r="J175" s="31">
        <f t="shared" si="33"/>
        <v>47000</v>
      </c>
    </row>
    <row r="176" spans="1:10" x14ac:dyDescent="0.2">
      <c r="A176" s="9" t="s">
        <v>138</v>
      </c>
      <c r="B176" s="29" t="s">
        <v>139</v>
      </c>
      <c r="C176" s="30">
        <v>15000</v>
      </c>
      <c r="D176" s="30">
        <v>15000</v>
      </c>
      <c r="E176" s="30">
        <v>3000</v>
      </c>
      <c r="F176" s="30">
        <v>0</v>
      </c>
      <c r="G176" s="30">
        <v>0</v>
      </c>
      <c r="H176" s="31">
        <f t="shared" si="32"/>
        <v>3000</v>
      </c>
      <c r="I176" s="30">
        <v>0</v>
      </c>
      <c r="J176" s="31">
        <f t="shared" si="33"/>
        <v>15000</v>
      </c>
    </row>
    <row r="177" spans="1:10" x14ac:dyDescent="0.2">
      <c r="A177" s="9">
        <v>243</v>
      </c>
      <c r="B177" s="29" t="s">
        <v>217</v>
      </c>
      <c r="C177" s="30">
        <v>3000</v>
      </c>
      <c r="D177" s="30">
        <v>6000</v>
      </c>
      <c r="E177" s="30">
        <v>3600</v>
      </c>
      <c r="F177" s="30">
        <v>0</v>
      </c>
      <c r="G177" s="30">
        <v>0</v>
      </c>
      <c r="H177" s="31">
        <f t="shared" si="32"/>
        <v>3600</v>
      </c>
      <c r="I177" s="30">
        <v>0</v>
      </c>
      <c r="J177" s="31">
        <f t="shared" si="33"/>
        <v>6000</v>
      </c>
    </row>
    <row r="178" spans="1:10" x14ac:dyDescent="0.2">
      <c r="A178" s="9">
        <v>244</v>
      </c>
      <c r="B178" s="29" t="s">
        <v>218</v>
      </c>
      <c r="C178" s="30">
        <v>5000</v>
      </c>
      <c r="D178" s="30">
        <v>5000</v>
      </c>
      <c r="E178" s="30">
        <v>1000</v>
      </c>
      <c r="F178" s="30">
        <v>0</v>
      </c>
      <c r="G178" s="30">
        <v>0</v>
      </c>
      <c r="H178" s="31">
        <f t="shared" si="32"/>
        <v>1000</v>
      </c>
      <c r="I178" s="30">
        <v>0</v>
      </c>
      <c r="J178" s="31">
        <f t="shared" si="33"/>
        <v>5000</v>
      </c>
    </row>
    <row r="179" spans="1:10" x14ac:dyDescent="0.2">
      <c r="A179" s="9">
        <v>249</v>
      </c>
      <c r="B179" s="29" t="s">
        <v>151</v>
      </c>
      <c r="C179" s="30">
        <v>0</v>
      </c>
      <c r="D179" s="30">
        <v>1500</v>
      </c>
      <c r="E179" s="30">
        <v>1500</v>
      </c>
      <c r="F179" s="30">
        <v>0</v>
      </c>
      <c r="G179" s="30">
        <v>0</v>
      </c>
      <c r="H179" s="31">
        <f t="shared" si="32"/>
        <v>1500</v>
      </c>
      <c r="I179" s="30">
        <v>0</v>
      </c>
      <c r="J179" s="31">
        <f t="shared" si="33"/>
        <v>1500</v>
      </c>
    </row>
    <row r="180" spans="1:10" x14ac:dyDescent="0.2">
      <c r="A180" s="9">
        <v>252</v>
      </c>
      <c r="B180" s="29" t="s">
        <v>153</v>
      </c>
      <c r="C180" s="30">
        <v>3001</v>
      </c>
      <c r="D180" s="30">
        <v>3701</v>
      </c>
      <c r="E180" s="30">
        <v>1451</v>
      </c>
      <c r="F180" s="30">
        <v>0</v>
      </c>
      <c r="G180" s="30">
        <v>0</v>
      </c>
      <c r="H180" s="31">
        <f t="shared" si="32"/>
        <v>1451</v>
      </c>
      <c r="I180" s="30">
        <v>0</v>
      </c>
      <c r="J180" s="31">
        <f t="shared" si="33"/>
        <v>3701</v>
      </c>
    </row>
    <row r="181" spans="1:10" x14ac:dyDescent="0.2">
      <c r="A181" s="9">
        <v>253</v>
      </c>
      <c r="B181" s="29" t="s">
        <v>155</v>
      </c>
      <c r="C181" s="30">
        <v>2999</v>
      </c>
      <c r="D181" s="30">
        <v>2999</v>
      </c>
      <c r="E181" s="30">
        <v>749</v>
      </c>
      <c r="F181" s="30">
        <v>0</v>
      </c>
      <c r="G181" s="30">
        <v>0</v>
      </c>
      <c r="H181" s="31">
        <f t="shared" si="32"/>
        <v>749</v>
      </c>
      <c r="I181" s="30">
        <v>0</v>
      </c>
      <c r="J181" s="31">
        <f t="shared" si="33"/>
        <v>2999</v>
      </c>
    </row>
    <row r="182" spans="1:10" x14ac:dyDescent="0.2">
      <c r="A182" s="9">
        <v>254</v>
      </c>
      <c r="B182" s="29" t="s">
        <v>253</v>
      </c>
      <c r="C182" s="30">
        <v>0</v>
      </c>
      <c r="D182" s="30">
        <v>1900</v>
      </c>
      <c r="E182" s="30">
        <v>1900</v>
      </c>
      <c r="F182" s="30">
        <v>0</v>
      </c>
      <c r="G182" s="30">
        <v>0</v>
      </c>
      <c r="H182" s="31">
        <f t="shared" ref="H182" si="38">SUM(E182-F182-G182)</f>
        <v>1900</v>
      </c>
      <c r="I182" s="30">
        <v>0</v>
      </c>
      <c r="J182" s="31">
        <f t="shared" ref="J182" si="39">SUM(D182-F182-G182)</f>
        <v>1900</v>
      </c>
    </row>
    <row r="183" spans="1:10" x14ac:dyDescent="0.2">
      <c r="A183" s="9">
        <v>255</v>
      </c>
      <c r="B183" s="29" t="s">
        <v>219</v>
      </c>
      <c r="C183" s="30">
        <v>5000</v>
      </c>
      <c r="D183" s="30">
        <v>16000</v>
      </c>
      <c r="E183" s="30">
        <v>12250</v>
      </c>
      <c r="F183" s="30">
        <v>0</v>
      </c>
      <c r="G183" s="30">
        <v>0</v>
      </c>
      <c r="H183" s="31">
        <f t="shared" si="32"/>
        <v>12250</v>
      </c>
      <c r="I183" s="30">
        <v>0</v>
      </c>
      <c r="J183" s="31">
        <f t="shared" si="33"/>
        <v>16000</v>
      </c>
    </row>
    <row r="184" spans="1:10" x14ac:dyDescent="0.2">
      <c r="A184" s="9">
        <v>256</v>
      </c>
      <c r="B184" s="29" t="s">
        <v>161</v>
      </c>
      <c r="C184" s="30">
        <v>3000</v>
      </c>
      <c r="D184" s="30">
        <v>11000</v>
      </c>
      <c r="E184" s="30">
        <v>8750</v>
      </c>
      <c r="F184" s="30">
        <v>0</v>
      </c>
      <c r="G184" s="30">
        <v>0</v>
      </c>
      <c r="H184" s="31">
        <f t="shared" si="32"/>
        <v>8750</v>
      </c>
      <c r="I184" s="30">
        <v>0</v>
      </c>
      <c r="J184" s="31">
        <f t="shared" si="33"/>
        <v>11000</v>
      </c>
    </row>
    <row r="185" spans="1:10" x14ac:dyDescent="0.2">
      <c r="A185" s="9">
        <v>257</v>
      </c>
      <c r="B185" s="29" t="s">
        <v>163</v>
      </c>
      <c r="C185" s="30">
        <v>2000</v>
      </c>
      <c r="D185" s="30">
        <v>2000</v>
      </c>
      <c r="E185" s="30">
        <v>500</v>
      </c>
      <c r="F185" s="30">
        <v>0</v>
      </c>
      <c r="G185" s="30">
        <v>0</v>
      </c>
      <c r="H185" s="31">
        <f t="shared" si="32"/>
        <v>500</v>
      </c>
      <c r="I185" s="30">
        <v>0</v>
      </c>
      <c r="J185" s="31">
        <f t="shared" si="33"/>
        <v>2000</v>
      </c>
    </row>
    <row r="186" spans="1:10" x14ac:dyDescent="0.2">
      <c r="A186" s="9">
        <v>259</v>
      </c>
      <c r="B186" s="29" t="s">
        <v>220</v>
      </c>
      <c r="C186" s="30">
        <v>5000</v>
      </c>
      <c r="D186" s="30">
        <v>7000</v>
      </c>
      <c r="E186" s="30">
        <v>3250</v>
      </c>
      <c r="F186" s="30">
        <v>0</v>
      </c>
      <c r="G186" s="30">
        <v>0</v>
      </c>
      <c r="H186" s="31">
        <f t="shared" si="32"/>
        <v>3250</v>
      </c>
      <c r="I186" s="30">
        <v>0</v>
      </c>
      <c r="J186" s="31">
        <f t="shared" si="33"/>
        <v>7000</v>
      </c>
    </row>
    <row r="187" spans="1:10" x14ac:dyDescent="0.2">
      <c r="A187" s="9" t="s">
        <v>166</v>
      </c>
      <c r="B187" s="29" t="s">
        <v>167</v>
      </c>
      <c r="C187" s="30">
        <v>18000</v>
      </c>
      <c r="D187" s="30">
        <v>19500</v>
      </c>
      <c r="E187" s="30">
        <v>5250</v>
      </c>
      <c r="F187" s="30">
        <v>0</v>
      </c>
      <c r="G187" s="30">
        <v>0</v>
      </c>
      <c r="H187" s="31">
        <f t="shared" si="32"/>
        <v>5250</v>
      </c>
      <c r="I187" s="30">
        <v>0</v>
      </c>
      <c r="J187" s="31">
        <f t="shared" si="33"/>
        <v>19500</v>
      </c>
    </row>
    <row r="188" spans="1:10" x14ac:dyDescent="0.2">
      <c r="A188" s="9">
        <v>263</v>
      </c>
      <c r="B188" s="29" t="s">
        <v>254</v>
      </c>
      <c r="C188" s="30">
        <v>0</v>
      </c>
      <c r="D188" s="30">
        <v>500</v>
      </c>
      <c r="E188" s="30">
        <v>500</v>
      </c>
      <c r="F188" s="30">
        <v>0</v>
      </c>
      <c r="G188" s="30">
        <v>0</v>
      </c>
      <c r="H188" s="31">
        <f t="shared" si="32"/>
        <v>500</v>
      </c>
      <c r="I188" s="30">
        <v>0</v>
      </c>
      <c r="J188" s="31">
        <f t="shared" si="33"/>
        <v>500</v>
      </c>
    </row>
    <row r="189" spans="1:10" x14ac:dyDescent="0.2">
      <c r="A189" s="9" t="s">
        <v>171</v>
      </c>
      <c r="B189" s="29" t="s">
        <v>172</v>
      </c>
      <c r="C189" s="30">
        <v>14000</v>
      </c>
      <c r="D189" s="30">
        <v>15000</v>
      </c>
      <c r="E189" s="30">
        <v>3800</v>
      </c>
      <c r="F189" s="30">
        <v>0</v>
      </c>
      <c r="G189" s="30">
        <v>116.63</v>
      </c>
      <c r="H189" s="31">
        <f t="shared" si="32"/>
        <v>3683.37</v>
      </c>
      <c r="I189" s="30">
        <v>0</v>
      </c>
      <c r="J189" s="31">
        <f t="shared" si="33"/>
        <v>14883.37</v>
      </c>
    </row>
    <row r="190" spans="1:10" x14ac:dyDescent="0.2">
      <c r="A190" s="9">
        <v>271</v>
      </c>
      <c r="B190" s="29" t="s">
        <v>174</v>
      </c>
      <c r="C190" s="30">
        <v>8000</v>
      </c>
      <c r="D190" s="30">
        <v>8000</v>
      </c>
      <c r="E190" s="30">
        <v>1600</v>
      </c>
      <c r="F190" s="30">
        <v>0</v>
      </c>
      <c r="G190" s="30">
        <v>1379.18</v>
      </c>
      <c r="H190" s="31">
        <f t="shared" si="32"/>
        <v>220.81999999999994</v>
      </c>
      <c r="I190" s="30">
        <v>0</v>
      </c>
      <c r="J190" s="31">
        <f t="shared" si="33"/>
        <v>6620.82</v>
      </c>
    </row>
    <row r="191" spans="1:10" x14ac:dyDescent="0.2">
      <c r="A191" s="9" t="s">
        <v>175</v>
      </c>
      <c r="B191" s="29" t="s">
        <v>176</v>
      </c>
      <c r="C191" s="30">
        <v>34000</v>
      </c>
      <c r="D191" s="30">
        <v>33500</v>
      </c>
      <c r="E191" s="30">
        <v>6300</v>
      </c>
      <c r="F191" s="30">
        <v>0</v>
      </c>
      <c r="G191" s="30">
        <v>0</v>
      </c>
      <c r="H191" s="31">
        <f t="shared" si="32"/>
        <v>6300</v>
      </c>
      <c r="I191" s="30">
        <v>0</v>
      </c>
      <c r="J191" s="31">
        <f t="shared" si="33"/>
        <v>33500</v>
      </c>
    </row>
    <row r="192" spans="1:10" x14ac:dyDescent="0.2">
      <c r="A192" s="9">
        <v>273</v>
      </c>
      <c r="B192" s="29" t="s">
        <v>178</v>
      </c>
      <c r="C192" s="30">
        <v>10000</v>
      </c>
      <c r="D192" s="30">
        <v>10000</v>
      </c>
      <c r="E192" s="30">
        <v>2000</v>
      </c>
      <c r="F192" s="30">
        <v>0</v>
      </c>
      <c r="G192" s="30">
        <v>0</v>
      </c>
      <c r="H192" s="31">
        <f t="shared" si="32"/>
        <v>2000</v>
      </c>
      <c r="I192" s="30">
        <v>0</v>
      </c>
      <c r="J192" s="31">
        <f t="shared" si="33"/>
        <v>10000</v>
      </c>
    </row>
    <row r="193" spans="1:10" x14ac:dyDescent="0.2">
      <c r="A193" s="9">
        <v>274</v>
      </c>
      <c r="B193" s="29" t="s">
        <v>221</v>
      </c>
      <c r="C193" s="30">
        <v>6000</v>
      </c>
      <c r="D193" s="30">
        <v>9000</v>
      </c>
      <c r="E193" s="30">
        <v>4200</v>
      </c>
      <c r="F193" s="30">
        <v>0</v>
      </c>
      <c r="G193" s="30">
        <v>0</v>
      </c>
      <c r="H193" s="31">
        <f t="shared" si="32"/>
        <v>4200</v>
      </c>
      <c r="I193" s="30">
        <v>0</v>
      </c>
      <c r="J193" s="31">
        <f t="shared" si="33"/>
        <v>9000</v>
      </c>
    </row>
    <row r="194" spans="1:10" x14ac:dyDescent="0.2">
      <c r="A194" s="9" t="s">
        <v>181</v>
      </c>
      <c r="B194" s="29" t="s">
        <v>182</v>
      </c>
      <c r="C194" s="30">
        <v>31000</v>
      </c>
      <c r="D194" s="30">
        <v>31000</v>
      </c>
      <c r="E194" s="30">
        <v>6200</v>
      </c>
      <c r="F194" s="30">
        <v>0</v>
      </c>
      <c r="G194" s="30">
        <v>0</v>
      </c>
      <c r="H194" s="31">
        <f t="shared" si="32"/>
        <v>6200</v>
      </c>
      <c r="I194" s="30">
        <v>0</v>
      </c>
      <c r="J194" s="31">
        <f t="shared" si="33"/>
        <v>31000</v>
      </c>
    </row>
    <row r="195" spans="1:10" x14ac:dyDescent="0.2">
      <c r="A195" s="9">
        <v>278</v>
      </c>
      <c r="B195" s="29" t="s">
        <v>222</v>
      </c>
      <c r="C195" s="30">
        <v>5000</v>
      </c>
      <c r="D195" s="30">
        <v>5000</v>
      </c>
      <c r="E195" s="30">
        <v>1000</v>
      </c>
      <c r="F195" s="30">
        <v>0</v>
      </c>
      <c r="G195" s="30">
        <v>0</v>
      </c>
      <c r="H195" s="31">
        <f t="shared" si="32"/>
        <v>1000</v>
      </c>
      <c r="I195" s="30">
        <v>0</v>
      </c>
      <c r="J195" s="31">
        <f t="shared" si="33"/>
        <v>5000</v>
      </c>
    </row>
    <row r="196" spans="1:10" x14ac:dyDescent="0.2">
      <c r="A196" s="9">
        <v>279</v>
      </c>
      <c r="B196" s="29" t="s">
        <v>187</v>
      </c>
      <c r="C196" s="30">
        <v>0</v>
      </c>
      <c r="D196" s="30">
        <v>1000</v>
      </c>
      <c r="E196" s="30">
        <v>1000</v>
      </c>
      <c r="F196" s="30">
        <v>0</v>
      </c>
      <c r="G196" s="30">
        <v>299.60000000000002</v>
      </c>
      <c r="H196" s="31">
        <f t="shared" ref="H196:H199" si="40">SUM(E196-F196-G196)</f>
        <v>700.4</v>
      </c>
      <c r="I196" s="30">
        <v>0</v>
      </c>
      <c r="J196" s="31">
        <f t="shared" ref="J196:J199" si="41">SUM(D196-F196-G196)</f>
        <v>700.4</v>
      </c>
    </row>
    <row r="197" spans="1:10" x14ac:dyDescent="0.2">
      <c r="A197" s="9">
        <v>292</v>
      </c>
      <c r="B197" s="29" t="s">
        <v>255</v>
      </c>
      <c r="C197" s="30">
        <v>0</v>
      </c>
      <c r="D197" s="30">
        <v>100</v>
      </c>
      <c r="E197" s="30">
        <v>100</v>
      </c>
      <c r="F197" s="30">
        <v>0</v>
      </c>
      <c r="G197" s="30">
        <v>57.78</v>
      </c>
      <c r="H197" s="31">
        <f t="shared" si="40"/>
        <v>42.22</v>
      </c>
      <c r="I197" s="30">
        <v>0</v>
      </c>
      <c r="J197" s="31">
        <f t="shared" si="41"/>
        <v>42.22</v>
      </c>
    </row>
    <row r="198" spans="1:10" x14ac:dyDescent="0.2">
      <c r="A198" s="9">
        <v>293</v>
      </c>
      <c r="B198" s="29" t="s">
        <v>191</v>
      </c>
      <c r="C198" s="30">
        <v>0</v>
      </c>
      <c r="D198" s="30">
        <v>7000</v>
      </c>
      <c r="E198" s="30">
        <v>7000</v>
      </c>
      <c r="F198" s="30">
        <v>0</v>
      </c>
      <c r="G198" s="30">
        <v>0</v>
      </c>
      <c r="H198" s="31">
        <f t="shared" si="40"/>
        <v>7000</v>
      </c>
      <c r="I198" s="30">
        <v>0</v>
      </c>
      <c r="J198" s="31">
        <f t="shared" si="41"/>
        <v>7000</v>
      </c>
    </row>
    <row r="199" spans="1:10" x14ac:dyDescent="0.2">
      <c r="A199" s="9">
        <v>296</v>
      </c>
      <c r="B199" s="29" t="s">
        <v>193</v>
      </c>
      <c r="C199" s="30">
        <v>0</v>
      </c>
      <c r="D199" s="30">
        <v>100</v>
      </c>
      <c r="E199" s="30">
        <v>100</v>
      </c>
      <c r="F199" s="30">
        <v>0</v>
      </c>
      <c r="G199" s="30">
        <v>76.56</v>
      </c>
      <c r="H199" s="31">
        <f t="shared" si="40"/>
        <v>23.439999999999998</v>
      </c>
      <c r="I199" s="30">
        <v>0</v>
      </c>
      <c r="J199" s="31">
        <f t="shared" si="41"/>
        <v>23.439999999999998</v>
      </c>
    </row>
    <row r="200" spans="1:10" x14ac:dyDescent="0.2">
      <c r="A200" s="33"/>
      <c r="B200" s="34"/>
      <c r="C200" s="35"/>
      <c r="D200" s="35"/>
      <c r="E200" s="35"/>
      <c r="F200" s="35"/>
      <c r="G200" s="35"/>
      <c r="H200" s="36"/>
      <c r="I200" s="35"/>
      <c r="J200" s="36"/>
    </row>
    <row r="201" spans="1:10" x14ac:dyDescent="0.2">
      <c r="A201" s="33"/>
      <c r="B201" s="37" t="s">
        <v>196</v>
      </c>
      <c r="C201" s="38">
        <f t="shared" ref="C201:J201" si="42">SUM(C203:C214)</f>
        <v>627000</v>
      </c>
      <c r="D201" s="38">
        <f t="shared" si="42"/>
        <v>625300</v>
      </c>
      <c r="E201" s="38">
        <f t="shared" si="42"/>
        <v>79684</v>
      </c>
      <c r="F201" s="38">
        <f t="shared" si="42"/>
        <v>381.6</v>
      </c>
      <c r="G201" s="38">
        <f t="shared" si="42"/>
        <v>30021.730000000003</v>
      </c>
      <c r="H201" s="38">
        <f t="shared" si="42"/>
        <v>49280.67</v>
      </c>
      <c r="I201" s="38">
        <f t="shared" si="42"/>
        <v>0</v>
      </c>
      <c r="J201" s="38">
        <f t="shared" si="42"/>
        <v>594896.67000000004</v>
      </c>
    </row>
    <row r="202" spans="1:10" x14ac:dyDescent="0.2">
      <c r="A202" s="33"/>
      <c r="B202" s="39"/>
      <c r="C202" s="35"/>
      <c r="D202" s="35"/>
      <c r="E202" s="35"/>
      <c r="F202" s="35"/>
      <c r="G202" s="35"/>
      <c r="H202" s="36"/>
      <c r="I202" s="35"/>
      <c r="J202" s="36"/>
    </row>
    <row r="203" spans="1:10" x14ac:dyDescent="0.2">
      <c r="A203" s="9" t="s">
        <v>223</v>
      </c>
      <c r="B203" s="29" t="s">
        <v>224</v>
      </c>
      <c r="C203" s="30">
        <v>3000</v>
      </c>
      <c r="D203" s="30">
        <v>3000</v>
      </c>
      <c r="E203" s="30">
        <v>600</v>
      </c>
      <c r="F203" s="30">
        <v>0</v>
      </c>
      <c r="G203" s="30">
        <v>125</v>
      </c>
      <c r="H203" s="31">
        <f t="shared" ref="H203:H214" si="43">SUM(E203-F203-G203)</f>
        <v>475</v>
      </c>
      <c r="I203" s="30">
        <v>0</v>
      </c>
      <c r="J203" s="31">
        <f t="shared" ref="J203:J214" si="44">SUM(D203-F203-G203)</f>
        <v>2875</v>
      </c>
    </row>
    <row r="204" spans="1:10" x14ac:dyDescent="0.2">
      <c r="A204" s="9" t="s">
        <v>225</v>
      </c>
      <c r="B204" s="29" t="s">
        <v>226</v>
      </c>
      <c r="C204" s="30">
        <v>3000</v>
      </c>
      <c r="D204" s="30">
        <v>3000</v>
      </c>
      <c r="E204" s="30">
        <v>600</v>
      </c>
      <c r="F204" s="30">
        <v>0</v>
      </c>
      <c r="G204" s="30">
        <v>0</v>
      </c>
      <c r="H204" s="31">
        <f t="shared" si="43"/>
        <v>600</v>
      </c>
      <c r="I204" s="30">
        <v>0</v>
      </c>
      <c r="J204" s="31">
        <f t="shared" si="44"/>
        <v>3000</v>
      </c>
    </row>
    <row r="205" spans="1:10" x14ac:dyDescent="0.2">
      <c r="A205" s="9" t="s">
        <v>227</v>
      </c>
      <c r="B205" s="29" t="s">
        <v>228</v>
      </c>
      <c r="C205" s="30">
        <v>20000</v>
      </c>
      <c r="D205" s="30">
        <v>20000</v>
      </c>
      <c r="E205" s="30">
        <v>4000</v>
      </c>
      <c r="F205" s="30">
        <v>0</v>
      </c>
      <c r="G205" s="30">
        <v>0</v>
      </c>
      <c r="H205" s="31">
        <f t="shared" si="43"/>
        <v>4000</v>
      </c>
      <c r="I205" s="30">
        <v>0</v>
      </c>
      <c r="J205" s="31">
        <f t="shared" si="44"/>
        <v>20000</v>
      </c>
    </row>
    <row r="206" spans="1:10" x14ac:dyDescent="0.2">
      <c r="A206" s="9" t="s">
        <v>229</v>
      </c>
      <c r="B206" s="29" t="s">
        <v>230</v>
      </c>
      <c r="C206" s="30">
        <v>170000</v>
      </c>
      <c r="D206" s="30">
        <v>170000</v>
      </c>
      <c r="E206" s="30">
        <v>0</v>
      </c>
      <c r="F206" s="30">
        <v>0</v>
      </c>
      <c r="G206" s="30">
        <v>0</v>
      </c>
      <c r="H206" s="31">
        <f t="shared" si="43"/>
        <v>0</v>
      </c>
      <c r="I206" s="30">
        <v>0</v>
      </c>
      <c r="J206" s="31">
        <f t="shared" si="44"/>
        <v>170000</v>
      </c>
    </row>
    <row r="207" spans="1:10" x14ac:dyDescent="0.2">
      <c r="A207" s="9" t="s">
        <v>231</v>
      </c>
      <c r="B207" s="29" t="s">
        <v>232</v>
      </c>
      <c r="C207" s="30">
        <v>77923</v>
      </c>
      <c r="D207" s="30">
        <v>74523</v>
      </c>
      <c r="E207" s="30">
        <v>12184</v>
      </c>
      <c r="F207" s="30">
        <v>0</v>
      </c>
      <c r="G207" s="30">
        <v>0</v>
      </c>
      <c r="H207" s="31">
        <f t="shared" si="43"/>
        <v>12184</v>
      </c>
      <c r="I207" s="30">
        <v>0</v>
      </c>
      <c r="J207" s="31">
        <f t="shared" si="44"/>
        <v>74523</v>
      </c>
    </row>
    <row r="208" spans="1:10" x14ac:dyDescent="0.2">
      <c r="A208" s="9" t="s">
        <v>233</v>
      </c>
      <c r="B208" s="29" t="s">
        <v>234</v>
      </c>
      <c r="C208" s="30">
        <v>40000</v>
      </c>
      <c r="D208" s="30">
        <v>40000</v>
      </c>
      <c r="E208" s="30">
        <v>8000</v>
      </c>
      <c r="F208" s="30">
        <v>0</v>
      </c>
      <c r="G208" s="30">
        <v>0</v>
      </c>
      <c r="H208" s="31">
        <f t="shared" si="43"/>
        <v>8000</v>
      </c>
      <c r="I208" s="30">
        <v>0</v>
      </c>
      <c r="J208" s="31">
        <f t="shared" si="44"/>
        <v>40000</v>
      </c>
    </row>
    <row r="209" spans="1:10" x14ac:dyDescent="0.2">
      <c r="A209" s="9" t="s">
        <v>235</v>
      </c>
      <c r="B209" s="29" t="s">
        <v>236</v>
      </c>
      <c r="C209" s="30">
        <v>5000</v>
      </c>
      <c r="D209" s="30">
        <v>5000</v>
      </c>
      <c r="E209" s="30">
        <v>1000</v>
      </c>
      <c r="F209" s="30">
        <v>0</v>
      </c>
      <c r="G209" s="30">
        <v>0</v>
      </c>
      <c r="H209" s="31">
        <f t="shared" si="43"/>
        <v>1000</v>
      </c>
      <c r="I209" s="30">
        <v>0</v>
      </c>
      <c r="J209" s="31">
        <f t="shared" si="44"/>
        <v>5000</v>
      </c>
    </row>
    <row r="210" spans="1:10" x14ac:dyDescent="0.2">
      <c r="A210" s="9" t="s">
        <v>237</v>
      </c>
      <c r="B210" s="29" t="s">
        <v>238</v>
      </c>
      <c r="C210" s="30">
        <v>101000</v>
      </c>
      <c r="D210" s="30">
        <v>97500</v>
      </c>
      <c r="E210" s="30">
        <v>16700</v>
      </c>
      <c r="F210" s="30">
        <v>0</v>
      </c>
      <c r="G210" s="30">
        <v>7766.06</v>
      </c>
      <c r="H210" s="31">
        <f t="shared" si="43"/>
        <v>8933.9399999999987</v>
      </c>
      <c r="I210" s="30">
        <v>0</v>
      </c>
      <c r="J210" s="31">
        <f t="shared" si="44"/>
        <v>89733.94</v>
      </c>
    </row>
    <row r="211" spans="1:10" x14ac:dyDescent="0.2">
      <c r="A211" s="9" t="s">
        <v>239</v>
      </c>
      <c r="B211" s="29" t="s">
        <v>240</v>
      </c>
      <c r="C211" s="30">
        <v>15077</v>
      </c>
      <c r="D211" s="30">
        <v>15077</v>
      </c>
      <c r="E211" s="30">
        <v>3000</v>
      </c>
      <c r="F211" s="30">
        <v>0</v>
      </c>
      <c r="G211" s="30">
        <v>0</v>
      </c>
      <c r="H211" s="31">
        <f t="shared" si="43"/>
        <v>3000</v>
      </c>
      <c r="I211" s="30">
        <v>0</v>
      </c>
      <c r="J211" s="31">
        <f t="shared" si="44"/>
        <v>15077</v>
      </c>
    </row>
    <row r="212" spans="1:10" x14ac:dyDescent="0.2">
      <c r="A212" s="9" t="s">
        <v>241</v>
      </c>
      <c r="B212" s="29" t="s">
        <v>242</v>
      </c>
      <c r="C212" s="30">
        <v>80000</v>
      </c>
      <c r="D212" s="30">
        <v>83500</v>
      </c>
      <c r="E212" s="30">
        <v>19500</v>
      </c>
      <c r="F212" s="30">
        <v>381.6</v>
      </c>
      <c r="G212" s="30">
        <v>17485.330000000002</v>
      </c>
      <c r="H212" s="31">
        <f t="shared" si="43"/>
        <v>1633.0699999999997</v>
      </c>
      <c r="I212" s="30">
        <v>0</v>
      </c>
      <c r="J212" s="31">
        <f t="shared" si="44"/>
        <v>65633.069999999992</v>
      </c>
    </row>
    <row r="213" spans="1:10" x14ac:dyDescent="0.2">
      <c r="A213" s="9" t="s">
        <v>243</v>
      </c>
      <c r="B213" s="29" t="s">
        <v>244</v>
      </c>
      <c r="C213" s="30">
        <v>112000</v>
      </c>
      <c r="D213" s="30">
        <v>112000</v>
      </c>
      <c r="E213" s="30">
        <v>12400</v>
      </c>
      <c r="F213" s="30">
        <v>0</v>
      </c>
      <c r="G213" s="30">
        <v>2965.59</v>
      </c>
      <c r="H213" s="31">
        <f t="shared" si="43"/>
        <v>9434.41</v>
      </c>
      <c r="I213" s="30">
        <v>0</v>
      </c>
      <c r="J213" s="31">
        <f t="shared" si="44"/>
        <v>109034.41</v>
      </c>
    </row>
    <row r="214" spans="1:10" x14ac:dyDescent="0.2">
      <c r="A214" s="9">
        <v>396</v>
      </c>
      <c r="B214" s="29" t="s">
        <v>238</v>
      </c>
      <c r="C214" s="30">
        <v>0</v>
      </c>
      <c r="D214" s="30">
        <v>1700</v>
      </c>
      <c r="E214" s="30">
        <v>1700</v>
      </c>
      <c r="F214" s="30">
        <v>0</v>
      </c>
      <c r="G214" s="30">
        <v>1679.75</v>
      </c>
      <c r="H214" s="31">
        <f t="shared" si="43"/>
        <v>20.25</v>
      </c>
      <c r="I214" s="30">
        <v>0</v>
      </c>
      <c r="J214" s="31">
        <f t="shared" si="44"/>
        <v>20.25</v>
      </c>
    </row>
    <row r="215" spans="1:10" x14ac:dyDescent="0.2">
      <c r="A215" s="33"/>
    </row>
    <row r="216" spans="1:10" x14ac:dyDescent="0.2">
      <c r="A216" s="33"/>
      <c r="B216" s="37" t="s">
        <v>245</v>
      </c>
      <c r="C216" s="38">
        <f t="shared" ref="C216:J216" si="45">SUM(C218:C218)</f>
        <v>847000</v>
      </c>
      <c r="D216" s="38">
        <f t="shared" si="45"/>
        <v>820600</v>
      </c>
      <c r="E216" s="38">
        <f t="shared" si="45"/>
        <v>125000</v>
      </c>
      <c r="F216" s="38">
        <f t="shared" si="45"/>
        <v>0</v>
      </c>
      <c r="G216" s="38">
        <f t="shared" si="45"/>
        <v>7283.03</v>
      </c>
      <c r="H216" s="38">
        <f t="shared" si="45"/>
        <v>117716.97</v>
      </c>
      <c r="I216" s="38">
        <f t="shared" si="45"/>
        <v>447227.98</v>
      </c>
      <c r="J216" s="38">
        <f t="shared" si="45"/>
        <v>813316.97</v>
      </c>
    </row>
    <row r="217" spans="1:10" x14ac:dyDescent="0.2">
      <c r="A217" s="33"/>
      <c r="B217" s="39"/>
      <c r="C217" s="35"/>
      <c r="D217" s="35"/>
      <c r="E217" s="35"/>
      <c r="F217" s="35"/>
      <c r="G217" s="35"/>
      <c r="H217" s="36"/>
      <c r="I217" s="35"/>
      <c r="J217" s="36"/>
    </row>
    <row r="218" spans="1:10" x14ac:dyDescent="0.2">
      <c r="A218" s="33">
        <v>512</v>
      </c>
      <c r="B218" s="34" t="s">
        <v>246</v>
      </c>
      <c r="C218" s="30">
        <v>847000</v>
      </c>
      <c r="D218" s="30">
        <v>820600</v>
      </c>
      <c r="E218" s="30">
        <v>125000</v>
      </c>
      <c r="F218" s="30">
        <v>0</v>
      </c>
      <c r="G218" s="30">
        <v>7283.03</v>
      </c>
      <c r="H218" s="31">
        <f>SUM(E218-F218-G218)</f>
        <v>117716.97</v>
      </c>
      <c r="I218" s="30">
        <v>447227.98</v>
      </c>
      <c r="J218" s="31">
        <f>SUM(D218-F218-G218)</f>
        <v>813316.97</v>
      </c>
    </row>
    <row r="219" spans="1:10" x14ac:dyDescent="0.2">
      <c r="A219" s="33"/>
    </row>
    <row r="220" spans="1:10" x14ac:dyDescent="0.2">
      <c r="A220" s="33"/>
      <c r="B220" s="37" t="s">
        <v>201</v>
      </c>
      <c r="C220" s="38">
        <f t="shared" ref="C220:J220" si="46">SUM(C222:C222)</f>
        <v>230000</v>
      </c>
      <c r="D220" s="38">
        <f t="shared" si="46"/>
        <v>213700</v>
      </c>
      <c r="E220" s="38">
        <f t="shared" si="46"/>
        <v>3700</v>
      </c>
      <c r="F220" s="38">
        <f t="shared" si="46"/>
        <v>0</v>
      </c>
      <c r="G220" s="38">
        <f t="shared" si="46"/>
        <v>1999.31</v>
      </c>
      <c r="H220" s="38">
        <f t="shared" si="46"/>
        <v>1700.69</v>
      </c>
      <c r="I220" s="38">
        <f t="shared" si="46"/>
        <v>0</v>
      </c>
      <c r="J220" s="38">
        <f t="shared" si="46"/>
        <v>211700.69</v>
      </c>
    </row>
    <row r="221" spans="1:10" x14ac:dyDescent="0.2">
      <c r="A221" s="33"/>
      <c r="B221" s="39"/>
      <c r="C221" s="35"/>
      <c r="D221" s="35"/>
      <c r="E221" s="35"/>
      <c r="F221" s="35"/>
      <c r="G221" s="35"/>
      <c r="H221" s="36"/>
      <c r="I221" s="35"/>
      <c r="J221" s="36"/>
    </row>
    <row r="222" spans="1:10" x14ac:dyDescent="0.2">
      <c r="A222" s="33" t="s">
        <v>247</v>
      </c>
      <c r="B222" s="34" t="s">
        <v>248</v>
      </c>
      <c r="C222" s="30">
        <v>230000</v>
      </c>
      <c r="D222" s="30">
        <v>213700</v>
      </c>
      <c r="E222" s="30">
        <v>3700</v>
      </c>
      <c r="F222" s="30">
        <v>0</v>
      </c>
      <c r="G222" s="30">
        <v>1999.31</v>
      </c>
      <c r="H222" s="31">
        <f>SUM(E222-F222-G222)</f>
        <v>1700.69</v>
      </c>
      <c r="I222" s="31">
        <v>0</v>
      </c>
      <c r="J222" s="31">
        <f>SUM(D222-F222-G222)</f>
        <v>211700.69</v>
      </c>
    </row>
    <row r="223" spans="1:10" ht="13.5" thickBot="1" x14ac:dyDescent="0.25">
      <c r="A223" s="45"/>
      <c r="B223" s="46"/>
      <c r="C223" s="47"/>
      <c r="D223" s="47"/>
      <c r="E223" s="47"/>
      <c r="F223" s="47"/>
      <c r="G223" s="47"/>
      <c r="H223" s="48"/>
      <c r="I223" s="49"/>
      <c r="J223" s="48"/>
    </row>
    <row r="224" spans="1:10" ht="13.5" thickTop="1" x14ac:dyDescent="0.2">
      <c r="A224" s="53" t="s">
        <v>3</v>
      </c>
      <c r="B224" s="53"/>
      <c r="C224" s="53"/>
      <c r="D224" s="53"/>
      <c r="E224" s="53"/>
      <c r="F224" s="53"/>
      <c r="G224" s="53"/>
      <c r="H224" s="53"/>
      <c r="I224" s="53"/>
      <c r="J224" s="53"/>
    </row>
    <row r="225" spans="1:10" ht="13.5" x14ac:dyDescent="0.25">
      <c r="A225" s="4" t="s">
        <v>3</v>
      </c>
      <c r="B225" s="1"/>
      <c r="C225" s="1"/>
      <c r="D225" s="1"/>
      <c r="E225" s="1"/>
      <c r="F225" s="1"/>
      <c r="G225" s="1"/>
      <c r="H225" s="1"/>
      <c r="I225" s="1"/>
      <c r="J225" s="2"/>
    </row>
    <row r="226" spans="1:10" ht="13.5" x14ac:dyDescent="0.25">
      <c r="A226" s="3" t="s">
        <v>3</v>
      </c>
      <c r="B226" s="1"/>
      <c r="C226" s="1"/>
      <c r="D226" s="1"/>
      <c r="E226" s="1"/>
      <c r="F226" s="1"/>
      <c r="G226" s="1"/>
      <c r="H226" s="1"/>
      <c r="I226" s="1"/>
      <c r="J226" s="2"/>
    </row>
    <row r="227" spans="1:10" ht="14.25" x14ac:dyDescent="0.3">
      <c r="A227" s="50" t="s">
        <v>3</v>
      </c>
      <c r="B227" s="51"/>
      <c r="C227" s="51"/>
      <c r="D227" s="51"/>
      <c r="E227" s="51"/>
      <c r="F227" s="51"/>
      <c r="G227" s="51"/>
      <c r="H227" s="51"/>
      <c r="I227" s="51"/>
      <c r="J227" s="52"/>
    </row>
    <row r="228" spans="1:10" ht="13.5" x14ac:dyDescent="0.25">
      <c r="A228" s="6" t="s">
        <v>3</v>
      </c>
      <c r="B228" s="5"/>
      <c r="C228" s="1"/>
      <c r="D228" s="1"/>
      <c r="E228" s="1"/>
      <c r="F228" s="1"/>
      <c r="G228" s="2"/>
      <c r="H228" s="2"/>
      <c r="I228" s="1"/>
      <c r="J228" s="1"/>
    </row>
  </sheetData>
  <mergeCells count="13">
    <mergeCell ref="A13:B13"/>
    <mergeCell ref="A143:B143"/>
    <mergeCell ref="A224:J224"/>
    <mergeCell ref="A2:J2"/>
    <mergeCell ref="A3:J3"/>
    <mergeCell ref="A4:J4"/>
    <mergeCell ref="A5:J5"/>
    <mergeCell ref="B8:B9"/>
    <mergeCell ref="C8:C9"/>
    <mergeCell ref="D8:D9"/>
    <mergeCell ref="E8:E9"/>
    <mergeCell ref="F8:F9"/>
    <mergeCell ref="G8:G9"/>
  </mergeCells>
  <pageMargins left="0.25" right="0.25" top="0.75" bottom="0.75" header="0.3" footer="0.3"/>
  <pageSetup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x OBJETO</vt:lpstr>
    </vt:vector>
  </TitlesOfParts>
  <Company>IPHE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</dc:creator>
  <cp:lastModifiedBy>Usuario</cp:lastModifiedBy>
  <cp:lastPrinted>2025-03-07T17:23:19Z</cp:lastPrinted>
  <dcterms:created xsi:type="dcterms:W3CDTF">2012-01-19T12:42:17Z</dcterms:created>
  <dcterms:modified xsi:type="dcterms:W3CDTF">2025-03-07T17:24:05Z</dcterms:modified>
</cp:coreProperties>
</file>